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A326\Public\zendrive\05共同購買委員会\タニザワFH注文書\1注文書雛形\"/>
    </mc:Choice>
  </mc:AlternateContent>
  <xr:revisionPtr revIDLastSave="0" documentId="13_ncr:1_{1FA7876E-BE1C-4E14-B279-BEB320DFFC8C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フルハーネス注文書" sheetId="3" r:id="rId1"/>
    <sheet name="フルハーネス仕入頒布価格" sheetId="4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8" i="4" l="1"/>
  <c r="L29" i="4"/>
  <c r="L30" i="4"/>
  <c r="L31" i="4"/>
  <c r="L32" i="4"/>
  <c r="L33" i="4"/>
  <c r="L34" i="4"/>
  <c r="L35" i="4"/>
  <c r="L36" i="4"/>
  <c r="L37" i="4"/>
  <c r="L27" i="4"/>
  <c r="K21" i="4"/>
  <c r="L21" i="4"/>
  <c r="K20" i="4"/>
  <c r="L20" i="4"/>
  <c r="K16" i="4"/>
  <c r="L16" i="4"/>
  <c r="K17" i="4"/>
  <c r="L17" i="4"/>
  <c r="L18" i="4"/>
  <c r="K15" i="4"/>
  <c r="L15" i="4"/>
  <c r="L6" i="4"/>
  <c r="L7" i="4"/>
  <c r="L5" i="4"/>
  <c r="K38" i="4"/>
  <c r="L38" i="4"/>
  <c r="L8" i="4"/>
  <c r="L22" i="4"/>
  <c r="L45" i="4"/>
  <c r="K8" i="4"/>
  <c r="I62" i="3"/>
  <c r="I16" i="3"/>
  <c r="I23" i="3"/>
  <c r="I34" i="3"/>
  <c r="I39" i="3"/>
  <c r="I46" i="3"/>
  <c r="I51" i="3"/>
  <c r="I65" i="3"/>
  <c r="K22" i="4"/>
  <c r="G12" i="3"/>
  <c r="H13" i="3"/>
  <c r="H14" i="3"/>
  <c r="H12" i="3"/>
  <c r="G13" i="3"/>
  <c r="G14" i="3"/>
  <c r="J6" i="3"/>
  <c r="J7" i="3"/>
  <c r="J9" i="3"/>
  <c r="J10" i="3"/>
  <c r="J55" i="3"/>
  <c r="J60" i="3"/>
  <c r="J45" i="3"/>
  <c r="J46" i="3"/>
  <c r="J12" i="3"/>
  <c r="J13" i="3"/>
  <c r="J14" i="3"/>
  <c r="J15" i="3"/>
  <c r="J5" i="3"/>
  <c r="J20" i="3"/>
  <c r="J21" i="3"/>
  <c r="J22" i="3"/>
  <c r="J27" i="3"/>
  <c r="J28" i="3"/>
  <c r="J29" i="3"/>
  <c r="J30" i="3"/>
  <c r="J31" i="3"/>
  <c r="J32" i="3"/>
  <c r="J33" i="3"/>
  <c r="J38" i="3"/>
  <c r="J39" i="3"/>
  <c r="J50" i="3"/>
  <c r="J51" i="3"/>
  <c r="J56" i="3"/>
  <c r="J57" i="3"/>
  <c r="J58" i="3"/>
  <c r="J59" i="3"/>
  <c r="J61" i="3"/>
  <c r="J16" i="3"/>
  <c r="J62" i="3"/>
  <c r="J34" i="3"/>
  <c r="J23" i="3"/>
  <c r="J65" i="3"/>
  <c r="J67" i="3"/>
  <c r="J69" i="3"/>
</calcChain>
</file>

<file path=xl/sharedStrings.xml><?xml version="1.0" encoding="utf-8"?>
<sst xmlns="http://schemas.openxmlformats.org/spreadsheetml/2006/main" count="341" uniqueCount="184">
  <si>
    <t>備考</t>
    <rPh sb="0" eb="2">
      <t>ビコウ</t>
    </rPh>
    <phoneticPr fontId="2"/>
  </si>
  <si>
    <t>注文数</t>
    <rPh sb="0" eb="3">
      <t>チュウモンスウ</t>
    </rPh>
    <phoneticPr fontId="2"/>
  </si>
  <si>
    <t>フルハーネス4PH-80D BL</t>
    <phoneticPr fontId="2"/>
  </si>
  <si>
    <t>サイズ</t>
    <phoneticPr fontId="2"/>
  </si>
  <si>
    <t>Mサイズ(160㎝-180㎝)</t>
    <phoneticPr fontId="2"/>
  </si>
  <si>
    <t>Sサイズ(150㎝-170㎝)</t>
    <phoneticPr fontId="2"/>
  </si>
  <si>
    <t>Lサイズ(170㎝-190㎝)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</si>
  <si>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</si>
  <si>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</si>
  <si>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</si>
  <si>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N型ワンタッチバックル付胴ベルト</t>
    <rPh sb="1" eb="2">
      <t>ガタ</t>
    </rPh>
    <rPh sb="11" eb="12">
      <t>ツキ</t>
    </rPh>
    <rPh sb="12" eb="13">
      <t>ドウ</t>
    </rPh>
    <phoneticPr fontId="2"/>
  </si>
  <si>
    <t>アルミバックル付胴ベルト</t>
    <rPh sb="7" eb="8">
      <t>ツ</t>
    </rPh>
    <rPh sb="8" eb="9">
      <t>ドウ</t>
    </rPh>
    <phoneticPr fontId="2"/>
  </si>
  <si>
    <t>スチールバックル胴ベルト</t>
    <rPh sb="8" eb="9">
      <t>ドウ</t>
    </rPh>
    <phoneticPr fontId="2"/>
  </si>
  <si>
    <t>①本体（ボディ）合計</t>
    <phoneticPr fontId="2"/>
  </si>
  <si>
    <t>①フルハーネス本体（ボディ）</t>
    <phoneticPr fontId="2"/>
  </si>
  <si>
    <t>②胴ベルト</t>
    <rPh sb="1" eb="2">
      <t>ドウ</t>
    </rPh>
    <phoneticPr fontId="2"/>
  </si>
  <si>
    <t>1,200㎜</t>
    <phoneticPr fontId="2"/>
  </si>
  <si>
    <t>フックハンガー</t>
    <phoneticPr fontId="2"/>
  </si>
  <si>
    <t>白</t>
    <rPh sb="0" eb="1">
      <t>シロ</t>
    </rPh>
    <phoneticPr fontId="2"/>
  </si>
  <si>
    <t>４㎝×10㎝</t>
    <phoneticPr fontId="2"/>
  </si>
  <si>
    <t>ベージュ</t>
    <phoneticPr fontId="2"/>
  </si>
  <si>
    <t>名入れ用版代　黒1色刷り</t>
    <rPh sb="0" eb="2">
      <t>ナイ</t>
    </rPh>
    <rPh sb="3" eb="4">
      <t>ヨウ</t>
    </rPh>
    <rPh sb="4" eb="6">
      <t>ハンダイ</t>
    </rPh>
    <rPh sb="7" eb="8">
      <t>クロ</t>
    </rPh>
    <rPh sb="9" eb="10">
      <t>イロ</t>
    </rPh>
    <rPh sb="10" eb="11">
      <t>ズ</t>
    </rPh>
    <phoneticPr fontId="2"/>
  </si>
  <si>
    <t>名入れ合皮印刷縫製代　黒1色刷り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</si>
  <si>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rPh sb="14" eb="15">
      <t>ス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</si>
  <si>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</si>
  <si>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名入れ用版代　カラー刷り</t>
    <rPh sb="0" eb="2">
      <t>ナイ</t>
    </rPh>
    <rPh sb="3" eb="4">
      <t>ヨウ</t>
    </rPh>
    <rPh sb="4" eb="6">
      <t>ハンダイ</t>
    </rPh>
    <rPh sb="10" eb="11">
      <t>ズ</t>
    </rPh>
    <phoneticPr fontId="2"/>
  </si>
  <si>
    <t>初回のみ</t>
    <rPh sb="0" eb="2">
      <t>ショカイ</t>
    </rPh>
    <phoneticPr fontId="2"/>
  </si>
  <si>
    <t>完全版下加工製作費(企業ロゴや指定文字）</t>
    <rPh sb="0" eb="4">
      <t>カンゼンハンシタ</t>
    </rPh>
    <rPh sb="4" eb="6">
      <t>カコウ</t>
    </rPh>
    <rPh sb="6" eb="9">
      <t>セイサクヒ</t>
    </rPh>
    <rPh sb="10" eb="12">
      <t>キギョウ</t>
    </rPh>
    <rPh sb="15" eb="17">
      <t>シテイ</t>
    </rPh>
    <rPh sb="17" eb="19">
      <t>モジ</t>
    </rPh>
    <phoneticPr fontId="2"/>
  </si>
  <si>
    <t>③胴ベルト名入れオプション</t>
    <rPh sb="1" eb="2">
      <t>ドウ</t>
    </rPh>
    <rPh sb="5" eb="7">
      <t>ナイ</t>
    </rPh>
    <rPh sb="6" eb="7">
      <t>イ</t>
    </rPh>
    <phoneticPr fontId="2"/>
  </si>
  <si>
    <t>②胴ベルト合計</t>
    <phoneticPr fontId="2"/>
  </si>
  <si>
    <t>④胴ベルト用フックハンガー</t>
    <rPh sb="5" eb="6">
      <t>ヨウ</t>
    </rPh>
    <phoneticPr fontId="2"/>
  </si>
  <si>
    <t>③胴ベルト名入れオプション合計</t>
    <rPh sb="13" eb="15">
      <t>ゴウケイ</t>
    </rPh>
    <phoneticPr fontId="2"/>
  </si>
  <si>
    <t>④胴ベルト用フックハンガー合計</t>
    <rPh sb="13" eb="15">
      <t>ゴウケイ</t>
    </rPh>
    <phoneticPr fontId="2"/>
  </si>
  <si>
    <t>両肩分又は両腿分</t>
    <rPh sb="0" eb="2">
      <t>リョウカタ</t>
    </rPh>
    <rPh sb="2" eb="3">
      <t>ブン</t>
    </rPh>
    <rPh sb="3" eb="4">
      <t>マタ</t>
    </rPh>
    <rPh sb="5" eb="7">
      <t>リョウモモ</t>
    </rPh>
    <rPh sb="7" eb="8">
      <t>ブン</t>
    </rPh>
    <phoneticPr fontId="2"/>
  </si>
  <si>
    <t>⑤肩腿兼用バッド合計</t>
    <rPh sb="8" eb="10">
      <t>ゴウケイ</t>
    </rPh>
    <phoneticPr fontId="2"/>
  </si>
  <si>
    <t>安全ブロック取付肩ベルト　KBE-8　BL</t>
    <phoneticPr fontId="2"/>
  </si>
  <si>
    <t>⑥安全ブロック取付肩ベルト　</t>
    <rPh sb="1" eb="3">
      <t>アンゼン</t>
    </rPh>
    <rPh sb="7" eb="9">
      <t>トリツケ</t>
    </rPh>
    <rPh sb="9" eb="10">
      <t>カタ</t>
    </rPh>
    <phoneticPr fontId="2"/>
  </si>
  <si>
    <t>8㎝×25㎝　45ｇ</t>
    <phoneticPr fontId="2"/>
  </si>
  <si>
    <t>⑦ランヤード</t>
    <phoneticPr fontId="2"/>
  </si>
  <si>
    <t>リール式ランヤード　DL-51S　NB</t>
    <rPh sb="3" eb="4">
      <t>シキ</t>
    </rPh>
    <phoneticPr fontId="2"/>
  </si>
  <si>
    <t>ネイビー</t>
    <phoneticPr fontId="2"/>
  </si>
  <si>
    <t>⑦ランヤード合計</t>
    <rPh sb="6" eb="8">
      <t>ゴウケイ</t>
    </rPh>
    <phoneticPr fontId="2"/>
  </si>
  <si>
    <t>ロープ式ランヤード　TSE-SD(80)セットABL</t>
    <rPh sb="3" eb="4">
      <t>シキ</t>
    </rPh>
    <phoneticPr fontId="2"/>
  </si>
  <si>
    <t>110㎝-170㎝</t>
    <phoneticPr fontId="2"/>
  </si>
  <si>
    <t>小型フック、ショックアブソーバー、回転リング</t>
    <rPh sb="0" eb="2">
      <t>コガタ</t>
    </rPh>
    <phoneticPr fontId="2"/>
  </si>
  <si>
    <t>伸縮ロープ式ランヤード　ZAEC-8D BL</t>
    <rPh sb="0" eb="2">
      <t>シンシュク</t>
    </rPh>
    <rPh sb="5" eb="6">
      <t>シキ</t>
    </rPh>
    <phoneticPr fontId="2"/>
  </si>
  <si>
    <t>伸縮ロープ式Wランヤード WZAEC-8D BL</t>
    <rPh sb="0" eb="2">
      <t>シンシュク</t>
    </rPh>
    <rPh sb="5" eb="6">
      <t>シキ</t>
    </rPh>
    <phoneticPr fontId="2"/>
  </si>
  <si>
    <t>平綱ロープ式Wランヤード WHTSEC-8D</t>
    <rPh sb="0" eb="1">
      <t>ヒラ</t>
    </rPh>
    <rPh sb="1" eb="2">
      <t>ツナ</t>
    </rPh>
    <rPh sb="5" eb="6">
      <t>シキ</t>
    </rPh>
    <phoneticPr fontId="2"/>
  </si>
  <si>
    <t>常時巻取り式、脱着リール、ショックアブソーバー、回転リング</t>
    <rPh sb="0" eb="2">
      <t>ジョウジ</t>
    </rPh>
    <rPh sb="2" eb="4">
      <t>マキト</t>
    </rPh>
    <rPh sb="5" eb="6">
      <t>シキ</t>
    </rPh>
    <rPh sb="7" eb="9">
      <t>ダッチャク</t>
    </rPh>
    <phoneticPr fontId="2"/>
  </si>
  <si>
    <t>巻取りリール式ランヤード DRC-51S巻き込み防止付き NB</t>
    <rPh sb="0" eb="2">
      <t>マキト</t>
    </rPh>
    <rPh sb="6" eb="7">
      <t>シキ</t>
    </rPh>
    <rPh sb="20" eb="21">
      <t>マ</t>
    </rPh>
    <rPh sb="22" eb="23">
      <t>コ</t>
    </rPh>
    <rPh sb="24" eb="27">
      <t>ボウシツ</t>
    </rPh>
    <phoneticPr fontId="2"/>
  </si>
  <si>
    <t>165cm</t>
    <phoneticPr fontId="2"/>
  </si>
  <si>
    <t>120㎝or150㎝or120㎝/150㎝</t>
    <phoneticPr fontId="2"/>
  </si>
  <si>
    <t>フルハーネス3PH-80D-W BL</t>
    <phoneticPr fontId="2"/>
  </si>
  <si>
    <t>※上記4PH-80D BLにつきましては受注生産のため20個からのご注文とさせて頂きます。</t>
    <rPh sb="1" eb="3">
      <t>ジョウキ</t>
    </rPh>
    <phoneticPr fontId="2"/>
  </si>
  <si>
    <t>背中：X型、腿：V型、腿ベルト：パススルータイプ、背中D環</t>
    <rPh sb="0" eb="2">
      <t>セナカ</t>
    </rPh>
    <rPh sb="4" eb="5">
      <t>ガタ</t>
    </rPh>
    <rPh sb="6" eb="7">
      <t>モモ</t>
    </rPh>
    <rPh sb="9" eb="10">
      <t>カタ</t>
    </rPh>
    <rPh sb="11" eb="12">
      <t>モモ</t>
    </rPh>
    <rPh sb="25" eb="27">
      <t>セナカ</t>
    </rPh>
    <rPh sb="28" eb="29">
      <t>カン</t>
    </rPh>
    <phoneticPr fontId="2"/>
  </si>
  <si>
    <t>背中：Y型、腿：並行型、腿ベルト：ワンタッチ着脱、背中D環</t>
    <rPh sb="0" eb="2">
      <t>セナカ</t>
    </rPh>
    <rPh sb="4" eb="5">
      <t>ガタ</t>
    </rPh>
    <rPh sb="6" eb="7">
      <t>モモ</t>
    </rPh>
    <rPh sb="8" eb="10">
      <t>ヘイコウ</t>
    </rPh>
    <rPh sb="10" eb="11">
      <t>カタ</t>
    </rPh>
    <rPh sb="12" eb="13">
      <t>モモ</t>
    </rPh>
    <rPh sb="22" eb="24">
      <t>チャクダツ</t>
    </rPh>
    <rPh sb="25" eb="27">
      <t>セナカ</t>
    </rPh>
    <rPh sb="28" eb="29">
      <t>カン</t>
    </rPh>
    <phoneticPr fontId="2"/>
  </si>
  <si>
    <t>緊急ロック付、ショックアブソーバー</t>
    <rPh sb="0" eb="2">
      <t>キンキュ</t>
    </rPh>
    <rPh sb="5" eb="6">
      <t>ツキ</t>
    </rPh>
    <phoneticPr fontId="2"/>
  </si>
  <si>
    <t>⑤肩腿兼用パッド</t>
    <rPh sb="1" eb="2">
      <t>カタ</t>
    </rPh>
    <rPh sb="2" eb="3">
      <t>モモ</t>
    </rPh>
    <rPh sb="3" eb="5">
      <t>ケンヨウ</t>
    </rPh>
    <phoneticPr fontId="2"/>
  </si>
  <si>
    <t>肩腿兼用パッド　P-255 BL</t>
    <phoneticPr fontId="2"/>
  </si>
  <si>
    <t>200ｇ</t>
    <phoneticPr fontId="2"/>
  </si>
  <si>
    <t>ロープ長80cm</t>
    <phoneticPr fontId="2"/>
  </si>
  <si>
    <t>ロープ長150cm(ランヤード長170cm)</t>
    <phoneticPr fontId="2"/>
  </si>
  <si>
    <t>平綱ロープランヤード式 TSEC-8D(150)BLロープ</t>
    <phoneticPr fontId="2"/>
  </si>
  <si>
    <t>胴ベルト装着型、ショックアブソーバー、フックハンガー1個付</t>
    <rPh sb="27" eb="28">
      <t>コ</t>
    </rPh>
    <rPh sb="28" eb="29">
      <t>ツキ</t>
    </rPh>
    <phoneticPr fontId="2"/>
  </si>
  <si>
    <t>グレー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</si>
  <si>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</si>
  <si>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</si>
  <si>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消費税(8％)</t>
    <rPh sb="0" eb="3">
      <t>ショウヒゼイ</t>
    </rPh>
    <phoneticPr fontId="2"/>
  </si>
  <si>
    <t>⑥安全ブロック取付肩ベルト合計</t>
    <rPh sb="13" eb="15">
      <t>ゴウケイ</t>
    </rPh>
    <phoneticPr fontId="2"/>
  </si>
  <si>
    <t>①～⑦計(税抜）</t>
    <rPh sb="3" eb="4">
      <t>ケイ</t>
    </rPh>
    <rPh sb="5" eb="7">
      <t>ゼイヌ</t>
    </rPh>
    <phoneticPr fontId="2"/>
  </si>
  <si>
    <t>ご注文総合計(税込)</t>
    <rPh sb="1" eb="3">
      <t>チュウモン</t>
    </rPh>
    <rPh sb="3" eb="6">
      <t>ソウゴウケイ</t>
    </rPh>
    <rPh sb="7" eb="9">
      <t>ゼイコ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</si>
  <si>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</si>
  <si>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</si>
  <si>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ご担当者情報　　氏名：      　　　部署：　　　　　役職：　</t>
    <rPh sb="1" eb="3">
      <t>タントウ</t>
    </rPh>
    <rPh sb="3" eb="4">
      <t>シャ</t>
    </rPh>
    <rPh sb="4" eb="6">
      <t>ジョウホウ</t>
    </rPh>
    <rPh sb="8" eb="10">
      <t>シメイ</t>
    </rPh>
    <rPh sb="20" eb="22">
      <t>ブショ</t>
    </rPh>
    <rPh sb="28" eb="30">
      <t>ヤクショク</t>
    </rPh>
    <phoneticPr fontId="2"/>
  </si>
  <si>
    <t>ご連絡先：TEL：　　　　　　　　FAX：　　　　　　　　　MAIL：</t>
    <rPh sb="1" eb="4">
      <t>レンラクサキ</t>
    </rPh>
    <phoneticPr fontId="2"/>
  </si>
  <si>
    <t>納品先：〒</t>
    <rPh sb="0" eb="3">
      <t>ノウヒンサキ</t>
    </rPh>
    <phoneticPr fontId="2"/>
  </si>
  <si>
    <t>※上記3PH-80D-W BLにつきましては、1個からのご注文が可能です。</t>
    <phoneticPr fontId="2"/>
  </si>
  <si>
    <t>記載文字　　　　　　　　　フォント</t>
    <rPh sb="0" eb="2">
      <t>キサイ</t>
    </rPh>
    <rPh sb="2" eb="4">
      <t>モジ</t>
    </rPh>
    <phoneticPr fontId="2"/>
  </si>
  <si>
    <t>全国舞台テレビ照明事業協同組合（全照協）　共同購買事業　フルハーネス（ポリマーギア㈱製）注文書　1/2</t>
    <rPh sb="0" eb="15">
      <t>ゼン</t>
    </rPh>
    <rPh sb="16" eb="19">
      <t>ゼンショウキョウ</t>
    </rPh>
    <phoneticPr fontId="2"/>
  </si>
  <si>
    <t>全国舞台テレビ照明事業協同組合（全照協）　共同購買事業　フルハーネス（ポリマーギア㈱製）注文書　2/2</t>
    <rPh sb="0" eb="15">
      <t>ゼン</t>
    </rPh>
    <rPh sb="16" eb="19">
      <t>ゼンショウキョウ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</si>
  <si>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</si>
  <si>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</si>
  <si>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</si>
  <si>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</si>
  <si>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rPh sb="0" eb="2">
      <t>ホンタイ</t>
    </rPh>
    <rPh sb="2" eb="4">
      <t>ジュウリョウ</t>
    </rPh>
    <phoneticPr fontId="2"/>
  </si>
  <si>
    <t>本体重量</t>
    <phoneticPr fontId="2"/>
  </si>
  <si>
    <t>690g</t>
    <phoneticPr fontId="2"/>
  </si>
  <si>
    <t>フルハーネス4PH-60D BL</t>
    <phoneticPr fontId="2"/>
  </si>
  <si>
    <t>※S・Mは兼用サイズとなります</t>
    <rPh sb="5" eb="7">
      <t>ケンヨウ</t>
    </rPh>
    <phoneticPr fontId="2"/>
  </si>
  <si>
    <t>SM兼用サイズ(160㎝-180㎝)</t>
    <rPh sb="2" eb="4">
      <t>ケンヨウ</t>
    </rPh>
    <phoneticPr fontId="2"/>
  </si>
  <si>
    <t>フルハーネスUXV-01A</t>
    <phoneticPr fontId="2"/>
  </si>
  <si>
    <t>フリーサイズ</t>
    <phoneticPr fontId="2"/>
  </si>
  <si>
    <t>710ｇ</t>
    <phoneticPr fontId="2"/>
  </si>
  <si>
    <t>伸縮ランヤード5702-TRG</t>
    <rPh sb="0" eb="2">
      <t>シンシュク</t>
    </rPh>
    <phoneticPr fontId="2"/>
  </si>
  <si>
    <t>帯ランヤード5702-SG</t>
    <rPh sb="0" eb="1">
      <t>オビ</t>
    </rPh>
    <phoneticPr fontId="2"/>
  </si>
  <si>
    <t>930ｇ</t>
    <phoneticPr fontId="2"/>
  </si>
  <si>
    <t>③オプション</t>
    <phoneticPr fontId="2"/>
  </si>
  <si>
    <t>第一種(ﾀｲﾌﾟ1)</t>
    <rPh sb="0" eb="3">
      <t>ダイイッシュ</t>
    </rPh>
    <phoneticPr fontId="2"/>
  </si>
  <si>
    <t>第二種(ﾀｲﾌﾟ2)</t>
    <rPh sb="0" eb="2">
      <t>ダイニ</t>
    </rPh>
    <rPh sb="2" eb="3">
      <t>シュ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</si>
  <si>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</si>
  <si>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帯ロープ式・1丁掛け</t>
    <rPh sb="0" eb="1">
      <t>オビ</t>
    </rPh>
    <rPh sb="4" eb="5">
      <t>シキ</t>
    </rPh>
    <rPh sb="7" eb="8">
      <t>チョウ</t>
    </rPh>
    <rPh sb="8" eb="9">
      <t>ガ</t>
    </rPh>
    <phoneticPr fontId="2"/>
  </si>
  <si>
    <t>巻取り式・1丁掛け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</si>
  <si>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黒</t>
    <rPh sb="0" eb="1">
      <t>クロ</t>
    </rPh>
    <phoneticPr fontId="2"/>
  </si>
  <si>
    <t>ランヤード長</t>
    <rPh sb="5" eb="6">
      <t>チョウ</t>
    </rPh>
    <phoneticPr fontId="2"/>
  </si>
  <si>
    <t>1,000～1,600ｍｍ</t>
    <phoneticPr fontId="2"/>
  </si>
  <si>
    <t>1,600ｍｍ</t>
    <phoneticPr fontId="2"/>
  </si>
  <si>
    <t>帯ロープ式5701-SG</t>
    <rPh sb="0" eb="1">
      <t>オビ</t>
    </rPh>
    <rPh sb="4" eb="5">
      <t>シキ</t>
    </rPh>
    <phoneticPr fontId="2"/>
  </si>
  <si>
    <t>巻取り式5701-SQG</t>
    <rPh sb="0" eb="2">
      <t>マキト</t>
    </rPh>
    <rPh sb="3" eb="4">
      <t>シキ</t>
    </rPh>
    <phoneticPr fontId="2"/>
  </si>
  <si>
    <t>伸縮式5701-2TRG</t>
    <rPh sb="0" eb="2">
      <t>シンシュク</t>
    </rPh>
    <rPh sb="2" eb="3">
      <t>シキ</t>
    </rPh>
    <phoneticPr fontId="2"/>
  </si>
  <si>
    <t>675～1,640ｍｍ</t>
    <phoneticPr fontId="2"/>
  </si>
  <si>
    <t>1,000～1,600ｍｍ</t>
    <phoneticPr fontId="2"/>
  </si>
  <si>
    <t>1,100ｇ</t>
    <phoneticPr fontId="2"/>
  </si>
  <si>
    <t>伸縮式・2丁掛け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</si>
  <si>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</si>
  <si>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帯ロープ・1丁掛け</t>
    <rPh sb="0" eb="1">
      <t>オビ</t>
    </rPh>
    <rPh sb="6" eb="7">
      <t>チョウ</t>
    </rPh>
    <rPh sb="7" eb="8">
      <t>ガ</t>
    </rPh>
    <phoneticPr fontId="2"/>
  </si>
  <si>
    <t>手元リングロープ 5700-X</t>
    <rPh sb="0" eb="2">
      <t>テモト</t>
    </rPh>
    <phoneticPr fontId="2"/>
  </si>
  <si>
    <t>500ｍｍ</t>
    <phoneticPr fontId="2"/>
  </si>
  <si>
    <t>100ｇ</t>
    <phoneticPr fontId="2"/>
  </si>
  <si>
    <t>足掛け補助具 587</t>
    <rPh sb="0" eb="2">
      <t>アシカ</t>
    </rPh>
    <rPh sb="3" eb="5">
      <t>ホジョ</t>
    </rPh>
    <rPh sb="5" eb="6">
      <t>グ</t>
    </rPh>
    <phoneticPr fontId="2"/>
  </si>
  <si>
    <t>直径80mm×厚さ50mm</t>
    <rPh sb="0" eb="2">
      <t>チョッケイ</t>
    </rPh>
    <rPh sb="7" eb="8">
      <t>アツ</t>
    </rPh>
    <phoneticPr fontId="2"/>
  </si>
  <si>
    <t>2個1組　長さ170mm×幅18mm(使用時)</t>
    <rPh sb="1" eb="2">
      <t>コ</t>
    </rPh>
    <rPh sb="3" eb="4">
      <t>クミ</t>
    </rPh>
    <rPh sb="5" eb="6">
      <t>ナガ</t>
    </rPh>
    <rPh sb="13" eb="14">
      <t>ハバ</t>
    </rPh>
    <rPh sb="19" eb="22">
      <t>シヨウジ</t>
    </rPh>
    <phoneticPr fontId="2"/>
  </si>
  <si>
    <t>ハーネス用ハンガーイーグル　3229</t>
    <rPh sb="4" eb="5">
      <t>ヨウ</t>
    </rPh>
    <phoneticPr fontId="2"/>
  </si>
  <si>
    <t>青</t>
    <rPh sb="0" eb="1">
      <t>アオ</t>
    </rPh>
    <phoneticPr fontId="2"/>
  </si>
  <si>
    <t>200ｇ(4枚)</t>
    <rPh sb="6" eb="7">
      <t>マイ</t>
    </rPh>
    <phoneticPr fontId="2"/>
  </si>
  <si>
    <t>サイズ・仕様</t>
    <rPh sb="4" eb="6">
      <t>シヨウ</t>
    </rPh>
    <phoneticPr fontId="2"/>
  </si>
  <si>
    <t>352ｇ</t>
    <phoneticPr fontId="2"/>
  </si>
  <si>
    <t>1,600mm</t>
    <phoneticPr fontId="2"/>
  </si>
  <si>
    <t>1,000～1,600mm</t>
    <phoneticPr fontId="2"/>
  </si>
  <si>
    <t>②ランヤード合計</t>
    <rPh sb="6" eb="8">
      <t>ゴウケイ</t>
    </rPh>
    <phoneticPr fontId="2"/>
  </si>
  <si>
    <t>幅50mm×長さ1,200mm</t>
    <rPh sb="0" eb="1">
      <t>ハバ</t>
    </rPh>
    <rPh sb="6" eb="7">
      <t>ナガ</t>
    </rPh>
    <phoneticPr fontId="2"/>
  </si>
  <si>
    <t>260ｇ</t>
    <phoneticPr fontId="2"/>
  </si>
  <si>
    <t>縦348mm×横450mm</t>
    <rPh sb="0" eb="1">
      <t>タテ</t>
    </rPh>
    <rPh sb="7" eb="8">
      <t>ヨコ</t>
    </rPh>
    <phoneticPr fontId="2"/>
  </si>
  <si>
    <t>長さ445mm×幅150mm</t>
    <rPh sb="0" eb="1">
      <t>ナガ</t>
    </rPh>
    <rPh sb="8" eb="9">
      <t>ハバ</t>
    </rPh>
    <phoneticPr fontId="2"/>
  </si>
  <si>
    <t>152ｇ(2個)</t>
    <rPh sb="6" eb="7">
      <t>コ</t>
    </rPh>
    <phoneticPr fontId="2"/>
  </si>
  <si>
    <t>②ランヤード</t>
    <phoneticPr fontId="2"/>
  </si>
  <si>
    <t>伸縮式5701-TRG</t>
    <rPh sb="0" eb="2">
      <t>シンシュク</t>
    </rPh>
    <rPh sb="2" eb="3">
      <t>シキ</t>
    </rPh>
    <phoneticPr fontId="2"/>
  </si>
  <si>
    <t>SK作業ベルトセット</t>
    <rPh sb="2" eb="4">
      <t>サギョウ</t>
    </rPh>
    <phoneticPr fontId="2"/>
  </si>
  <si>
    <t>UXV-01A用/後付け胴ベルト</t>
    <rPh sb="7" eb="8">
      <t>ヨウ</t>
    </rPh>
    <rPh sb="9" eb="11">
      <t>アトヅケ</t>
    </rPh>
    <rPh sb="12" eb="13">
      <t>ドウ</t>
    </rPh>
    <phoneticPr fontId="2"/>
  </si>
  <si>
    <t>フルハーネス用反射帯582</t>
    <rPh sb="6" eb="7">
      <t>ヨウ</t>
    </rPh>
    <rPh sb="7" eb="9">
      <t>ハンシャ</t>
    </rPh>
    <rPh sb="9" eb="10">
      <t>タイ</t>
    </rPh>
    <phoneticPr fontId="2"/>
  </si>
  <si>
    <t>着脱式リトラクタ連結ベルト</t>
    <rPh sb="0" eb="2">
      <t>チャクダツ</t>
    </rPh>
    <rPh sb="2" eb="3">
      <t>シキ</t>
    </rPh>
    <rPh sb="8" eb="10">
      <t>レンケツ</t>
    </rPh>
    <phoneticPr fontId="2"/>
  </si>
  <si>
    <t>氏名ステッカー付</t>
    <rPh sb="0" eb="2">
      <t>シメイ</t>
    </rPh>
    <rPh sb="7" eb="8">
      <t>ヅケ</t>
    </rPh>
    <phoneticPr fontId="2"/>
  </si>
  <si>
    <r>
      <t>※フリーサイズ適用範囲目安　⇒身長（ｃｍ)+体重(ｋｇ)　=　</t>
    </r>
    <r>
      <rPr>
        <b/>
        <u/>
        <sz val="11"/>
        <color theme="1"/>
        <rFont val="游ゴシック"/>
        <family val="3"/>
        <charset val="128"/>
        <scheme val="minor"/>
      </rPr>
      <t>190～290</t>
    </r>
    <rPh sb="7" eb="9">
      <t>テキヨウ</t>
    </rPh>
    <rPh sb="9" eb="11">
      <t>ハンイ</t>
    </rPh>
    <rPh sb="11" eb="13">
      <t>メヤス</t>
    </rPh>
    <rPh sb="15" eb="17">
      <t>シンチョウ</t>
    </rPh>
    <rPh sb="22" eb="24">
      <t>タイジュウ</t>
    </rPh>
    <phoneticPr fontId="2"/>
  </si>
  <si>
    <t>フルハーネス571A-SK</t>
    <phoneticPr fontId="2"/>
  </si>
  <si>
    <t>肩パット581</t>
    <rPh sb="0" eb="1">
      <t>カタ</t>
    </rPh>
    <phoneticPr fontId="2"/>
  </si>
  <si>
    <t>サポートベルト589Ⅱ</t>
    <phoneticPr fontId="2"/>
  </si>
  <si>
    <t>85g(2個)</t>
    <rPh sb="5" eb="6">
      <t>コ</t>
    </rPh>
    <phoneticPr fontId="2"/>
  </si>
  <si>
    <t>320ｇ</t>
    <phoneticPr fontId="2"/>
  </si>
  <si>
    <t>縦115mm×横700mm</t>
    <rPh sb="0" eb="1">
      <t>タテ</t>
    </rPh>
    <rPh sb="7" eb="8">
      <t>ヨコ</t>
    </rPh>
    <phoneticPr fontId="2"/>
  </si>
  <si>
    <t>縦75mm×横250mm</t>
    <rPh sb="0" eb="1">
      <t>タテ</t>
    </rPh>
    <rPh sb="6" eb="7">
      <t>ヨコ</t>
    </rPh>
    <phoneticPr fontId="2"/>
  </si>
  <si>
    <t>横260mm×厚さ5mm</t>
    <rPh sb="0" eb="1">
      <t>ヨコ</t>
    </rPh>
    <rPh sb="7" eb="8">
      <t>アツ</t>
    </rPh>
    <phoneticPr fontId="2"/>
  </si>
  <si>
    <t>腰への負担軽減</t>
    <rPh sb="0" eb="1">
      <t>コシ</t>
    </rPh>
    <rPh sb="3" eb="5">
      <t>フタン</t>
    </rPh>
    <rPh sb="5" eb="7">
      <t>ケイゲン</t>
    </rPh>
    <phoneticPr fontId="2"/>
  </si>
  <si>
    <t>セルフロック540-7</t>
    <phoneticPr fontId="2"/>
  </si>
  <si>
    <t>バックストラップ585</t>
    <phoneticPr fontId="2"/>
  </si>
  <si>
    <t>セルフロック540-10</t>
    <phoneticPr fontId="2"/>
  </si>
  <si>
    <t>セルフロック540-17</t>
    <phoneticPr fontId="2"/>
  </si>
  <si>
    <t>セルフロック540-25</t>
    <phoneticPr fontId="2"/>
  </si>
  <si>
    <t>黄色</t>
    <rPh sb="0" eb="2">
      <t>キイロ</t>
    </rPh>
    <phoneticPr fontId="2"/>
  </si>
  <si>
    <t>黄色</t>
    <rPh sb="0" eb="2">
      <t>キイロ</t>
    </rPh>
    <phoneticPr fontId="2"/>
  </si>
  <si>
    <t>本体/縦503mm×横222mm</t>
    <rPh sb="0" eb="2">
      <t>ホンタイ</t>
    </rPh>
    <rPh sb="3" eb="4">
      <t>タテ</t>
    </rPh>
    <rPh sb="10" eb="11">
      <t>ヨコ</t>
    </rPh>
    <phoneticPr fontId="2"/>
  </si>
  <si>
    <t>本体/縦586mm×横298mm</t>
    <rPh sb="0" eb="2">
      <t>ホンタイ</t>
    </rPh>
    <rPh sb="3" eb="4">
      <t>タテ</t>
    </rPh>
    <rPh sb="10" eb="11">
      <t>ヨコ</t>
    </rPh>
    <phoneticPr fontId="2"/>
  </si>
  <si>
    <t>6.5ｋｇ</t>
    <phoneticPr fontId="2"/>
  </si>
  <si>
    <t>13.5ｋｇ</t>
    <phoneticPr fontId="2"/>
  </si>
  <si>
    <t>13.5ｋｇ</t>
    <phoneticPr fontId="2"/>
  </si>
  <si>
    <t>UXV-01A用 胴ベルト無し時のたわみ・ズレ防止</t>
    <rPh sb="7" eb="8">
      <t>ヨウ</t>
    </rPh>
    <rPh sb="9" eb="10">
      <t>ドウ</t>
    </rPh>
    <rPh sb="13" eb="14">
      <t>ナ</t>
    </rPh>
    <rPh sb="15" eb="16">
      <t>ジ</t>
    </rPh>
    <rPh sb="23" eb="25">
      <t>ボウシ</t>
    </rPh>
    <phoneticPr fontId="2"/>
  </si>
  <si>
    <t>1320ｇ</t>
    <phoneticPr fontId="2"/>
  </si>
  <si>
    <t>2個/組、肩ベルト擦り切れ防止</t>
    <rPh sb="1" eb="2">
      <t>コ</t>
    </rPh>
    <rPh sb="3" eb="4">
      <t>クミ</t>
    </rPh>
    <rPh sb="5" eb="6">
      <t>カタ</t>
    </rPh>
    <rPh sb="9" eb="10">
      <t>ス</t>
    </rPh>
    <rPh sb="11" eb="12">
      <t>キ</t>
    </rPh>
    <rPh sb="13" eb="15">
      <t>ボウシ</t>
    </rPh>
    <phoneticPr fontId="2"/>
  </si>
  <si>
    <t>4枚/組、任意サイズにカット可</t>
    <rPh sb="1" eb="2">
      <t>マイ</t>
    </rPh>
    <rPh sb="3" eb="4">
      <t>クミ</t>
    </rPh>
    <rPh sb="5" eb="7">
      <t>ニンイ</t>
    </rPh>
    <rPh sb="14" eb="15">
      <t>カ</t>
    </rPh>
    <phoneticPr fontId="2"/>
  </si>
  <si>
    <t>14ｇ</t>
    <phoneticPr fontId="2"/>
  </si>
  <si>
    <t>X型､腿並行､胴ﾍﾞﾙﾄ付き､ﾍﾞﾙﾄｸﾘｯﾌﾟ付</t>
    <rPh sb="1" eb="2">
      <t>ガタ</t>
    </rPh>
    <rPh sb="3" eb="4">
      <t>モモ</t>
    </rPh>
    <rPh sb="4" eb="6">
      <t>ヘイコウ</t>
    </rPh>
    <rPh sb="7" eb="8">
      <t>ドウ</t>
    </rPh>
    <rPh sb="12" eb="13">
      <t>ツ</t>
    </rPh>
    <rPh sb="24" eb="25">
      <t>ツ</t>
    </rPh>
    <phoneticPr fontId="2"/>
  </si>
  <si>
    <t>X型､腿V型､胴ﾍﾞﾙﾄ無､ﾍﾞﾙﾄｸﾘｯﾌﾟ付</t>
    <rPh sb="1" eb="2">
      <t>ガタ</t>
    </rPh>
    <rPh sb="3" eb="4">
      <t>モモ</t>
    </rPh>
    <rPh sb="5" eb="6">
      <t>ガタ</t>
    </rPh>
    <rPh sb="7" eb="8">
      <t>ドウ</t>
    </rPh>
    <rPh sb="12" eb="13">
      <t>ナ</t>
    </rPh>
    <rPh sb="23" eb="24">
      <t>ツ</t>
    </rPh>
    <phoneticPr fontId="2"/>
  </si>
  <si>
    <t>フリーサイズ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</si>
  <si>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</si>
  <si>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</si>
  <si>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</si>
  <si>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</si>
  <si>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①フルハーネス本体・作業ベルト</t>
    <rPh sb="7" eb="9">
      <t>ホンタイ</t>
    </rPh>
    <rPh sb="10" eb="12">
      <t>サギョウ</t>
    </rPh>
    <phoneticPr fontId="2"/>
  </si>
  <si>
    <t>全国舞台テレビ照明事業協同組合（全照協）　共同購買事業　フルハーネス（㈱谷沢製作所製）注文書</t>
    <rPh sb="0" eb="15">
      <t>ゼン</t>
    </rPh>
    <rPh sb="16" eb="19">
      <t>ゼンショウキョウ</t>
    </rPh>
    <rPh sb="36" eb="38">
      <t>タニザワ</t>
    </rPh>
    <rPh sb="38" eb="41">
      <t>セイサクショ</t>
    </rPh>
    <rPh sb="41" eb="42">
      <t>セイ</t>
    </rPh>
    <phoneticPr fontId="2"/>
  </si>
  <si>
    <t>ご注文総合計(税抜き)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</si>
  <si>
    <t>ﾛｰﾌﾟ長さ7ｍ(3年毎の定期点検）</t>
    <rPh sb="4" eb="5">
      <t>ナガ</t>
    </rPh>
    <rPh sb="10" eb="11">
      <t>ネン</t>
    </rPh>
    <rPh sb="11" eb="12">
      <t>ゴト</t>
    </rPh>
    <rPh sb="13" eb="15">
      <t>テイキ</t>
    </rPh>
    <rPh sb="15" eb="17">
      <t>テンケン</t>
    </rPh>
    <phoneticPr fontId="2"/>
  </si>
  <si>
    <t>ﾛｰﾌﾟ長さ10ｍ(3年毎の定期点検）</t>
    <rPh sb="4" eb="5">
      <t>ナガ</t>
    </rPh>
    <phoneticPr fontId="2"/>
  </si>
  <si>
    <t>ﾛｰﾌﾟ長さ17ｍ(3年毎の定期点検）</t>
    <rPh sb="4" eb="5">
      <t>ナガ</t>
    </rPh>
    <phoneticPr fontId="2"/>
  </si>
  <si>
    <t>ﾛｰﾌﾟ長さ25ｍ(3年毎の定期点検）</t>
    <rPh sb="4" eb="5">
      <t>ナガ</t>
    </rPh>
    <phoneticPr fontId="2"/>
  </si>
  <si>
    <t>740g</t>
    <phoneticPr fontId="2"/>
  </si>
  <si>
    <t>720g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</si>
</sst>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0" xfId="1" applyFont="1" applyFill="1" applyBorder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3" fontId="4" fillId="0" borderId="4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38" fontId="10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57</xdr:row>
      <xdr:rowOff>19050</xdr:rowOff>
    </xdr:from>
    <xdr:to>
      <xdr:col>3</xdr:col>
      <xdr:colOff>219075</xdr:colOff>
      <xdr:row>57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D8046D5-543C-4CBA-BAE5-193773F05D21}"/>
            </a:ext>
          </a:extLst>
        </xdr:cNvPr>
        <xdr:cNvSpPr/>
      </xdr:nvSpPr>
      <xdr:spPr>
        <a:xfrm>
          <a:off x="2476500" y="9863138"/>
          <a:ext cx="233363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opLeftCell="B31" workbookViewId="0">
      <selection activeCell="E63" sqref="E63"/>
    </sheetView>
  </sheetViews>
  <sheetFormatPr defaultColWidth="16.25" defaultRowHeight="13.9" customHeight="1" x14ac:dyDescent="0.4"/>
  <cols>
    <col min="1" max="1" width="2.25" style="14" customWidth="1"/>
    <col min="2" max="2" width="21.625" style="18" customWidth="1"/>
    <col min="3" max="3" width="3.5" style="7" customWidth="1"/>
    <col min="4" max="4" width="13.625" style="7" customWidth="1"/>
    <col min="5" max="5" width="36.375" style="9" customWidth="1"/>
    <col min="6" max="8" width="8.25" style="8" customWidth="1"/>
    <col min="9" max="9" width="8.25" style="7" customWidth="1"/>
    <col min="10" max="10" width="8.25" style="9" customWidth="1"/>
    <col min="11" max="16384" width="16.25" style="7"/>
  </cols>
  <sheetData>
    <row r="1" spans="1:10" ht="13.9" customHeight="1" x14ac:dyDescent="0.4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</row>
    <row r="3" spans="1:10" ht="13.9" customHeight="1" x14ac:dyDescent="0.4">
      <c r="A3" s="70" t="s">
        <v>14</v>
      </c>
      <c r="B3" s="70"/>
      <c r="C3" s="15"/>
      <c r="D3" s="15"/>
      <c r="E3" s="15"/>
      <c r="F3" s="20"/>
      <c r="G3" s="20"/>
      <c r="H3" s="20"/>
    </row>
    <row r="4" spans="1:10" s="11" customFormat="1" ht="13.9" customHeight="1" x14ac:dyDescent="0.4">
      <c r="A4" s="2"/>
      <c r="B4" s="2" t="s">
        <v>7</v>
      </c>
      <c r="C4" s="1" t="s">
        <v>8</v>
      </c>
      <c r="D4" s="1" t="s">
        <v>3</v>
      </c>
      <c r="E4" s="1" t="s">
        <v>0</v>
      </c>
      <c r="F4" s="1" t="s">
        <v>80</v>
      </c>
      <c r="G4" s="1" t="s">
        <v>81</v>
      </c>
      <c r="H4" s="1" t="s">
        <v>82</v>
      </c>
      <c r="I4" s="1" t="s">
        <v>1</v>
      </c>
      <c r="J4" s="21" t="s">
        <v>66</v>
      </c>
    </row>
    <row r="5" spans="1:10" ht="13.9" customHeight="1" x14ac:dyDescent="0.4">
      <c r="A5" s="3"/>
      <c r="B5" s="2" t="s">
        <v>52</v>
      </c>
      <c r="C5" s="1" t="s">
        <v>9</v>
      </c>
      <c r="D5" s="2" t="s">
        <v>5</v>
      </c>
      <c r="E5" s="22" t="s">
        <v>55</v>
      </c>
      <c r="F5" s="4">
        <v>9660</v>
      </c>
      <c r="G5" s="4">
        <v>11040</v>
      </c>
      <c r="H5" s="4">
        <v>13800</v>
      </c>
      <c r="I5" s="1"/>
      <c r="J5" s="5">
        <f t="shared" ref="J5:J10" si="0">F5*I5</f>
        <v>0</v>
      </c>
    </row>
    <row r="6" spans="1:10" ht="13.9" customHeight="1" x14ac:dyDescent="0.4">
      <c r="A6" s="3"/>
      <c r="B6" s="2" t="s">
        <v>52</v>
      </c>
      <c r="C6" s="1" t="s">
        <v>9</v>
      </c>
      <c r="D6" s="2" t="s">
        <v>4</v>
      </c>
      <c r="E6" s="22" t="s">
        <v>55</v>
      </c>
      <c r="F6" s="4">
        <v>9660</v>
      </c>
      <c r="G6" s="4">
        <v>11040</v>
      </c>
      <c r="H6" s="4">
        <v>13800</v>
      </c>
      <c r="I6" s="1"/>
      <c r="J6" s="5">
        <f t="shared" si="0"/>
        <v>0</v>
      </c>
    </row>
    <row r="7" spans="1:10" ht="13.9" customHeight="1" x14ac:dyDescent="0.4">
      <c r="A7" s="3"/>
      <c r="B7" s="2" t="s">
        <v>52</v>
      </c>
      <c r="C7" s="1" t="s">
        <v>9</v>
      </c>
      <c r="D7" s="2" t="s">
        <v>6</v>
      </c>
      <c r="E7" s="22" t="s">
        <v>55</v>
      </c>
      <c r="F7" s="4">
        <v>10185</v>
      </c>
      <c r="G7" s="4">
        <v>11640</v>
      </c>
      <c r="H7" s="4">
        <v>14550</v>
      </c>
      <c r="I7" s="1"/>
      <c r="J7" s="5">
        <f t="shared" si="0"/>
        <v>0</v>
      </c>
    </row>
    <row r="8" spans="1:10" s="11" customFormat="1" ht="13.9" customHeight="1" x14ac:dyDescent="0.4">
      <c r="A8" s="2"/>
      <c r="B8" s="71" t="s">
        <v>76</v>
      </c>
      <c r="C8" s="72"/>
      <c r="D8" s="72"/>
      <c r="E8" s="84"/>
      <c r="F8" s="1"/>
      <c r="G8" s="1"/>
      <c r="H8" s="1"/>
      <c r="I8" s="1"/>
      <c r="J8" s="5"/>
    </row>
    <row r="9" spans="1:10" s="11" customFormat="1" ht="12.4" customHeight="1" x14ac:dyDescent="0.4">
      <c r="A9" s="2"/>
      <c r="B9" s="2" t="s">
        <v>87</v>
      </c>
      <c r="C9" s="1" t="s">
        <v>9</v>
      </c>
      <c r="D9" s="2" t="s">
        <v>89</v>
      </c>
      <c r="E9" s="22" t="s">
        <v>54</v>
      </c>
      <c r="F9" s="56">
        <v>5313</v>
      </c>
      <c r="G9" s="4">
        <v>6072</v>
      </c>
      <c r="H9" s="4">
        <v>7590</v>
      </c>
      <c r="I9" s="4"/>
      <c r="J9" s="5">
        <f t="shared" si="0"/>
        <v>0</v>
      </c>
    </row>
    <row r="10" spans="1:10" s="11" customFormat="1" ht="12.4" customHeight="1" x14ac:dyDescent="0.4">
      <c r="A10" s="2"/>
      <c r="B10" s="2" t="s">
        <v>87</v>
      </c>
      <c r="C10" s="1" t="s">
        <v>9</v>
      </c>
      <c r="D10" s="2" t="s">
        <v>6</v>
      </c>
      <c r="E10" s="22" t="s">
        <v>54</v>
      </c>
      <c r="F10" s="56">
        <v>5838</v>
      </c>
      <c r="G10" s="4">
        <v>6672</v>
      </c>
      <c r="H10" s="4">
        <v>8340</v>
      </c>
      <c r="I10" s="4"/>
      <c r="J10" s="5">
        <f t="shared" si="0"/>
        <v>0</v>
      </c>
    </row>
    <row r="11" spans="1:10" s="11" customFormat="1" ht="12.4" customHeight="1" x14ac:dyDescent="0.4">
      <c r="A11" s="2"/>
      <c r="B11" s="71" t="s">
        <v>88</v>
      </c>
      <c r="C11" s="72"/>
      <c r="D11" s="72"/>
      <c r="E11" s="72"/>
      <c r="F11" s="84"/>
      <c r="G11" s="47"/>
      <c r="H11" s="55"/>
      <c r="I11" s="4"/>
      <c r="J11" s="5"/>
    </row>
    <row r="12" spans="1:10" ht="13.9" customHeight="1" x14ac:dyDescent="0.4">
      <c r="A12" s="3"/>
      <c r="B12" s="2" t="s">
        <v>2</v>
      </c>
      <c r="C12" s="1" t="s">
        <v>9</v>
      </c>
      <c r="D12" s="2" t="s">
        <v>5</v>
      </c>
      <c r="E12" s="22" t="s">
        <v>54</v>
      </c>
      <c r="F12" s="4">
        <v>8767</v>
      </c>
      <c r="G12" s="4">
        <f>INT(F12*1.05)</f>
        <v>9205</v>
      </c>
      <c r="H12" s="4">
        <f>INT(F12*1.2)</f>
        <v>10520</v>
      </c>
      <c r="I12" s="1"/>
      <c r="J12" s="5">
        <f t="shared" ref="J12:J15" si="1">F12*I12</f>
        <v>0</v>
      </c>
    </row>
    <row r="13" spans="1:10" ht="13.9" customHeight="1" x14ac:dyDescent="0.4">
      <c r="A13" s="3"/>
      <c r="B13" s="2" t="s">
        <v>2</v>
      </c>
      <c r="C13" s="1" t="s">
        <v>9</v>
      </c>
      <c r="D13" s="2" t="s">
        <v>4</v>
      </c>
      <c r="E13" s="22" t="s">
        <v>54</v>
      </c>
      <c r="F13" s="4">
        <v>8767</v>
      </c>
      <c r="G13" s="4">
        <f t="shared" ref="G13:G14" si="2">INT(F13*1.05)</f>
        <v>9205</v>
      </c>
      <c r="H13" s="4">
        <f t="shared" ref="H13:H14" si="3">INT(F13*1.2)</f>
        <v>10520</v>
      </c>
      <c r="I13" s="1"/>
      <c r="J13" s="5">
        <f t="shared" si="1"/>
        <v>0</v>
      </c>
    </row>
    <row r="14" spans="1:10" ht="13.9" customHeight="1" x14ac:dyDescent="0.4">
      <c r="A14" s="3"/>
      <c r="B14" s="2" t="s">
        <v>2</v>
      </c>
      <c r="C14" s="1" t="s">
        <v>9</v>
      </c>
      <c r="D14" s="2" t="s">
        <v>6</v>
      </c>
      <c r="E14" s="22" t="s">
        <v>54</v>
      </c>
      <c r="F14" s="4">
        <v>9292</v>
      </c>
      <c r="G14" s="4">
        <f t="shared" si="2"/>
        <v>9756</v>
      </c>
      <c r="H14" s="4">
        <f t="shared" si="3"/>
        <v>11150</v>
      </c>
      <c r="I14" s="1"/>
      <c r="J14" s="5">
        <f t="shared" si="1"/>
        <v>0</v>
      </c>
    </row>
    <row r="15" spans="1:10" ht="13.9" customHeight="1" x14ac:dyDescent="0.4">
      <c r="A15" s="3"/>
      <c r="B15" s="71" t="s">
        <v>53</v>
      </c>
      <c r="C15" s="72"/>
      <c r="D15" s="72"/>
      <c r="E15" s="72"/>
      <c r="F15" s="23"/>
      <c r="G15" s="23"/>
      <c r="H15" s="23"/>
      <c r="I15" s="1"/>
      <c r="J15" s="5">
        <f t="shared" si="1"/>
        <v>0</v>
      </c>
    </row>
    <row r="16" spans="1:10" ht="13.9" customHeight="1" x14ac:dyDescent="0.4">
      <c r="A16" s="24"/>
      <c r="B16" s="82"/>
      <c r="C16" s="82"/>
      <c r="D16" s="82"/>
      <c r="E16" s="75" t="s">
        <v>13</v>
      </c>
      <c r="F16" s="76"/>
      <c r="G16" s="51"/>
      <c r="H16" s="51"/>
      <c r="I16" s="26">
        <f>SUM(I5:I15)</f>
        <v>0</v>
      </c>
      <c r="J16" s="26">
        <f>SUM(J5:J15)</f>
        <v>0</v>
      </c>
    </row>
    <row r="17" spans="1:10" ht="13.9" customHeight="1" x14ac:dyDescent="0.4">
      <c r="B17" s="27"/>
      <c r="C17" s="13"/>
      <c r="D17" s="13"/>
      <c r="E17" s="13"/>
      <c r="F17" s="13"/>
      <c r="G17" s="13"/>
      <c r="H17" s="13"/>
      <c r="I17" s="28"/>
      <c r="J17" s="29"/>
    </row>
    <row r="18" spans="1:10" ht="13.9" customHeight="1" x14ac:dyDescent="0.4">
      <c r="A18" s="70" t="s">
        <v>15</v>
      </c>
      <c r="B18" s="70"/>
      <c r="F18" s="7"/>
      <c r="G18" s="7"/>
      <c r="H18" s="7"/>
      <c r="I18" s="9"/>
      <c r="J18" s="10"/>
    </row>
    <row r="19" spans="1:10" ht="13.9" customHeight="1" x14ac:dyDescent="0.4">
      <c r="A19" s="3"/>
      <c r="B19" s="2" t="s">
        <v>7</v>
      </c>
      <c r="C19" s="1" t="s">
        <v>8</v>
      </c>
      <c r="D19" s="1" t="s">
        <v>3</v>
      </c>
      <c r="E19" s="1" t="s">
        <v>0</v>
      </c>
      <c r="F19" s="1" t="s">
        <v>80</v>
      </c>
      <c r="G19" s="1" t="s">
        <v>81</v>
      </c>
      <c r="H19" s="1" t="s">
        <v>82</v>
      </c>
      <c r="I19" s="1" t="s">
        <v>1</v>
      </c>
      <c r="J19" s="21" t="s">
        <v>66</v>
      </c>
    </row>
    <row r="20" spans="1:10" ht="13.9" customHeight="1" x14ac:dyDescent="0.4">
      <c r="A20" s="3"/>
      <c r="B20" s="2" t="s">
        <v>10</v>
      </c>
      <c r="C20" s="1" t="s">
        <v>64</v>
      </c>
      <c r="D20" s="1" t="s">
        <v>16</v>
      </c>
      <c r="E20" s="22"/>
      <c r="F20" s="4">
        <v>2079</v>
      </c>
      <c r="G20" s="4">
        <v>2376</v>
      </c>
      <c r="H20" s="4">
        <v>2970</v>
      </c>
      <c r="I20" s="1"/>
      <c r="J20" s="5">
        <f>F20*I20</f>
        <v>0</v>
      </c>
    </row>
    <row r="21" spans="1:10" ht="13.9" customHeight="1" x14ac:dyDescent="0.4">
      <c r="A21" s="3"/>
      <c r="B21" s="3" t="s">
        <v>11</v>
      </c>
      <c r="C21" s="1" t="s">
        <v>9</v>
      </c>
      <c r="D21" s="1" t="s">
        <v>16</v>
      </c>
      <c r="E21" s="30"/>
      <c r="F21" s="4">
        <v>1522</v>
      </c>
      <c r="G21" s="4">
        <v>1740</v>
      </c>
      <c r="H21" s="4">
        <v>2175</v>
      </c>
      <c r="I21" s="1"/>
      <c r="J21" s="5">
        <f>F21*I21</f>
        <v>0</v>
      </c>
    </row>
    <row r="22" spans="1:10" ht="13.9" customHeight="1" x14ac:dyDescent="0.4">
      <c r="A22" s="3"/>
      <c r="B22" s="3" t="s">
        <v>12</v>
      </c>
      <c r="C22" s="1" t="s">
        <v>9</v>
      </c>
      <c r="D22" s="1" t="s">
        <v>16</v>
      </c>
      <c r="E22" s="30"/>
      <c r="F22" s="4">
        <v>1134</v>
      </c>
      <c r="G22" s="4">
        <v>1296</v>
      </c>
      <c r="H22" s="4">
        <v>1620</v>
      </c>
      <c r="I22" s="1"/>
      <c r="J22" s="5">
        <f>F22*I22</f>
        <v>0</v>
      </c>
    </row>
    <row r="23" spans="1:10" ht="13.9" customHeight="1" x14ac:dyDescent="0.4">
      <c r="A23" s="74" t="s">
        <v>29</v>
      </c>
      <c r="B23" s="75"/>
      <c r="C23" s="75"/>
      <c r="D23" s="75"/>
      <c r="E23" s="75"/>
      <c r="F23" s="76"/>
      <c r="G23" s="51"/>
      <c r="H23" s="51"/>
      <c r="I23" s="26">
        <f>SUM(I20:I22)</f>
        <v>0</v>
      </c>
      <c r="J23" s="26">
        <f>SUM(J20:J22)</f>
        <v>0</v>
      </c>
    </row>
    <row r="24" spans="1:10" ht="13.9" customHeight="1" x14ac:dyDescent="0.4">
      <c r="B24" s="27"/>
      <c r="C24" s="27"/>
      <c r="D24" s="27"/>
      <c r="E24" s="27"/>
      <c r="F24" s="32"/>
      <c r="G24" s="32"/>
      <c r="H24" s="32"/>
      <c r="I24" s="28"/>
      <c r="J24" s="29"/>
    </row>
    <row r="25" spans="1:10" ht="13.9" customHeight="1" x14ac:dyDescent="0.4">
      <c r="A25" s="70" t="s">
        <v>28</v>
      </c>
      <c r="B25" s="70"/>
      <c r="F25" s="7"/>
      <c r="G25" s="7"/>
      <c r="H25" s="7"/>
      <c r="I25" s="9"/>
      <c r="J25" s="10"/>
    </row>
    <row r="26" spans="1:10" ht="13.9" customHeight="1" x14ac:dyDescent="0.4">
      <c r="A26" s="3"/>
      <c r="B26" s="2" t="s">
        <v>7</v>
      </c>
      <c r="C26" s="1" t="s">
        <v>8</v>
      </c>
      <c r="D26" s="1" t="s">
        <v>3</v>
      </c>
      <c r="E26" s="1" t="s">
        <v>0</v>
      </c>
      <c r="F26" s="1" t="s">
        <v>80</v>
      </c>
      <c r="G26" s="1" t="s">
        <v>81</v>
      </c>
      <c r="H26" s="1" t="s">
        <v>82</v>
      </c>
      <c r="I26" s="1" t="s">
        <v>1</v>
      </c>
      <c r="J26" s="21" t="s">
        <v>66</v>
      </c>
    </row>
    <row r="27" spans="1:10" ht="13.9" customHeight="1" x14ac:dyDescent="0.4">
      <c r="A27" s="3"/>
      <c r="B27" s="2" t="s">
        <v>22</v>
      </c>
      <c r="C27" s="1" t="s">
        <v>18</v>
      </c>
      <c r="D27" s="1" t="s">
        <v>19</v>
      </c>
      <c r="E27" s="22" t="s">
        <v>77</v>
      </c>
      <c r="F27" s="4">
        <v>262</v>
      </c>
      <c r="G27" s="4">
        <v>300</v>
      </c>
      <c r="H27" s="4">
        <v>375</v>
      </c>
      <c r="I27" s="1"/>
      <c r="J27" s="5">
        <f t="shared" ref="J27:J33" si="4">F27*I27</f>
        <v>0</v>
      </c>
    </row>
    <row r="28" spans="1:10" ht="13.9" customHeight="1" x14ac:dyDescent="0.4">
      <c r="A28" s="3"/>
      <c r="B28" s="2" t="s">
        <v>22</v>
      </c>
      <c r="C28" s="1" t="s">
        <v>20</v>
      </c>
      <c r="D28" s="1" t="s">
        <v>19</v>
      </c>
      <c r="E28" s="22" t="s">
        <v>77</v>
      </c>
      <c r="F28" s="4">
        <v>262</v>
      </c>
      <c r="G28" s="4">
        <v>300</v>
      </c>
      <c r="H28" s="4">
        <v>375</v>
      </c>
      <c r="I28" s="1"/>
      <c r="J28" s="5">
        <f t="shared" si="4"/>
        <v>0</v>
      </c>
    </row>
    <row r="29" spans="1:10" ht="13.9" customHeight="1" x14ac:dyDescent="0.4">
      <c r="A29" s="3"/>
      <c r="B29" s="2" t="s">
        <v>23</v>
      </c>
      <c r="C29" s="1" t="s">
        <v>18</v>
      </c>
      <c r="D29" s="1" t="s">
        <v>19</v>
      </c>
      <c r="E29" s="22" t="s">
        <v>77</v>
      </c>
      <c r="F29" s="4">
        <v>315</v>
      </c>
      <c r="G29" s="4">
        <v>360</v>
      </c>
      <c r="H29" s="4">
        <v>450</v>
      </c>
      <c r="I29" s="1"/>
      <c r="J29" s="5">
        <f t="shared" si="4"/>
        <v>0</v>
      </c>
    </row>
    <row r="30" spans="1:10" ht="13.9" customHeight="1" x14ac:dyDescent="0.4">
      <c r="A30" s="3"/>
      <c r="B30" s="2" t="s">
        <v>24</v>
      </c>
      <c r="C30" s="1" t="s">
        <v>20</v>
      </c>
      <c r="D30" s="1" t="s">
        <v>19</v>
      </c>
      <c r="E30" s="22" t="s">
        <v>77</v>
      </c>
      <c r="F30" s="4">
        <v>315</v>
      </c>
      <c r="G30" s="4">
        <v>360</v>
      </c>
      <c r="H30" s="4">
        <v>450</v>
      </c>
      <c r="I30" s="1"/>
      <c r="J30" s="5">
        <f t="shared" si="4"/>
        <v>0</v>
      </c>
    </row>
    <row r="31" spans="1:10" ht="13.9" customHeight="1" x14ac:dyDescent="0.4">
      <c r="A31" s="3"/>
      <c r="B31" s="3" t="s">
        <v>21</v>
      </c>
      <c r="C31" s="1"/>
      <c r="D31" s="1"/>
      <c r="E31" s="30" t="s">
        <v>26</v>
      </c>
      <c r="F31" s="4">
        <v>6300</v>
      </c>
      <c r="G31" s="4">
        <v>7200</v>
      </c>
      <c r="H31" s="4">
        <v>9000</v>
      </c>
      <c r="I31" s="1"/>
      <c r="J31" s="5">
        <f t="shared" si="4"/>
        <v>0</v>
      </c>
    </row>
    <row r="32" spans="1:10" ht="13.9" customHeight="1" x14ac:dyDescent="0.4">
      <c r="A32" s="3"/>
      <c r="B32" s="3" t="s">
        <v>25</v>
      </c>
      <c r="C32" s="1"/>
      <c r="D32" s="1"/>
      <c r="E32" s="30" t="s">
        <v>26</v>
      </c>
      <c r="F32" s="4">
        <v>8400</v>
      </c>
      <c r="G32" s="4">
        <v>9600</v>
      </c>
      <c r="H32" s="4">
        <v>12000</v>
      </c>
      <c r="I32" s="1"/>
      <c r="J32" s="5">
        <f t="shared" si="4"/>
        <v>0</v>
      </c>
    </row>
    <row r="33" spans="1:10" ht="13.9" customHeight="1" x14ac:dyDescent="0.4">
      <c r="A33" s="3"/>
      <c r="B33" s="3" t="s">
        <v>27</v>
      </c>
      <c r="C33" s="1"/>
      <c r="D33" s="1"/>
      <c r="E33" s="30" t="s">
        <v>26</v>
      </c>
      <c r="F33" s="4">
        <v>2100</v>
      </c>
      <c r="G33" s="4">
        <v>2400</v>
      </c>
      <c r="H33" s="4">
        <v>3000</v>
      </c>
      <c r="I33" s="1"/>
      <c r="J33" s="5">
        <f t="shared" si="4"/>
        <v>0</v>
      </c>
    </row>
    <row r="34" spans="1:10" ht="13.9" customHeight="1" x14ac:dyDescent="0.4">
      <c r="A34" s="74" t="s">
        <v>31</v>
      </c>
      <c r="B34" s="75"/>
      <c r="C34" s="75"/>
      <c r="D34" s="75"/>
      <c r="E34" s="75"/>
      <c r="F34" s="76"/>
      <c r="G34" s="51"/>
      <c r="H34" s="51"/>
      <c r="I34" s="26">
        <f>SUM(I27:I33)</f>
        <v>0</v>
      </c>
      <c r="J34" s="26">
        <f>SUM(J27:J33)</f>
        <v>0</v>
      </c>
    </row>
    <row r="35" spans="1:10" ht="13.9" customHeight="1" x14ac:dyDescent="0.4">
      <c r="A35" s="17"/>
      <c r="B35" s="17"/>
      <c r="C35" s="17"/>
      <c r="D35" s="17"/>
      <c r="E35" s="17"/>
      <c r="F35" s="17"/>
      <c r="G35" s="50"/>
      <c r="H35" s="50"/>
      <c r="I35" s="17"/>
      <c r="J35" s="17"/>
    </row>
    <row r="36" spans="1:10" s="12" customFormat="1" ht="13.9" customHeight="1" x14ac:dyDescent="0.4">
      <c r="A36" s="70" t="s">
        <v>30</v>
      </c>
      <c r="B36" s="70"/>
      <c r="C36" s="16"/>
      <c r="D36" s="16"/>
      <c r="E36" s="16"/>
      <c r="F36" s="33"/>
      <c r="G36" s="33"/>
      <c r="H36" s="33"/>
      <c r="I36" s="34"/>
      <c r="J36" s="35"/>
    </row>
    <row r="37" spans="1:10" ht="13.9" customHeight="1" x14ac:dyDescent="0.4">
      <c r="A37" s="3"/>
      <c r="B37" s="2" t="s">
        <v>7</v>
      </c>
      <c r="C37" s="1" t="s">
        <v>8</v>
      </c>
      <c r="D37" s="1" t="s">
        <v>3</v>
      </c>
      <c r="E37" s="1" t="s">
        <v>0</v>
      </c>
      <c r="F37" s="1" t="s">
        <v>80</v>
      </c>
      <c r="G37" s="1" t="s">
        <v>81</v>
      </c>
      <c r="H37" s="1" t="s">
        <v>82</v>
      </c>
      <c r="I37" s="1" t="s">
        <v>1</v>
      </c>
      <c r="J37" s="21" t="s">
        <v>66</v>
      </c>
    </row>
    <row r="38" spans="1:10" ht="13.9" customHeight="1" x14ac:dyDescent="0.4">
      <c r="A38" s="3"/>
      <c r="B38" s="2" t="s">
        <v>17</v>
      </c>
      <c r="C38" s="1" t="s">
        <v>9</v>
      </c>
      <c r="D38" s="30"/>
      <c r="E38" s="6"/>
      <c r="F38" s="4">
        <v>63</v>
      </c>
      <c r="G38" s="4">
        <v>72</v>
      </c>
      <c r="H38" s="4">
        <v>90</v>
      </c>
      <c r="I38" s="6"/>
      <c r="J38" s="5">
        <f>F38*I38</f>
        <v>0</v>
      </c>
    </row>
    <row r="39" spans="1:10" ht="13.9" customHeight="1" x14ac:dyDescent="0.4">
      <c r="A39" s="74" t="s">
        <v>32</v>
      </c>
      <c r="B39" s="75"/>
      <c r="C39" s="75"/>
      <c r="D39" s="75"/>
      <c r="E39" s="75"/>
      <c r="F39" s="76"/>
      <c r="G39" s="51"/>
      <c r="H39" s="51"/>
      <c r="I39" s="31">
        <f>SUM(I38)</f>
        <v>0</v>
      </c>
      <c r="J39" s="26">
        <f>SUM(J38)</f>
        <v>0</v>
      </c>
    </row>
    <row r="40" spans="1:10" ht="13.9" customHeight="1" x14ac:dyDescent="0.4">
      <c r="A40" s="44"/>
      <c r="B40" s="44"/>
      <c r="C40" s="44"/>
      <c r="D40" s="44"/>
      <c r="E40" s="44"/>
      <c r="F40" s="44"/>
      <c r="G40" s="44"/>
      <c r="H40" s="44"/>
      <c r="I40" s="45"/>
      <c r="J40" s="46"/>
    </row>
    <row r="41" spans="1:10" ht="13.9" customHeight="1" x14ac:dyDescent="0.4">
      <c r="A41" s="73" t="s">
        <v>79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9" customHeight="1" x14ac:dyDescent="0.4">
      <c r="F42" s="7"/>
      <c r="G42" s="7"/>
      <c r="H42" s="7"/>
      <c r="I42" s="9"/>
      <c r="J42" s="10"/>
    </row>
    <row r="43" spans="1:10" ht="13.9" customHeight="1" x14ac:dyDescent="0.4">
      <c r="A43" s="70" t="s">
        <v>57</v>
      </c>
      <c r="B43" s="70"/>
      <c r="F43" s="7"/>
      <c r="G43" s="7"/>
      <c r="H43" s="7"/>
      <c r="I43" s="9"/>
      <c r="J43" s="10"/>
    </row>
    <row r="44" spans="1:10" ht="13.9" customHeight="1" x14ac:dyDescent="0.4">
      <c r="A44" s="3"/>
      <c r="B44" s="2" t="s">
        <v>7</v>
      </c>
      <c r="C44" s="1" t="s">
        <v>8</v>
      </c>
      <c r="D44" s="1" t="s">
        <v>3</v>
      </c>
      <c r="E44" s="1" t="s">
        <v>0</v>
      </c>
      <c r="F44" s="1" t="s">
        <v>80</v>
      </c>
      <c r="G44" s="1" t="s">
        <v>81</v>
      </c>
      <c r="H44" s="1" t="s">
        <v>82</v>
      </c>
      <c r="I44" s="1" t="s">
        <v>1</v>
      </c>
      <c r="J44" s="21" t="s">
        <v>66</v>
      </c>
    </row>
    <row r="45" spans="1:10" ht="13.9" customHeight="1" x14ac:dyDescent="0.4">
      <c r="A45" s="3"/>
      <c r="B45" s="2" t="s">
        <v>58</v>
      </c>
      <c r="C45" s="1" t="s">
        <v>9</v>
      </c>
      <c r="D45" s="6" t="s">
        <v>37</v>
      </c>
      <c r="E45" s="3" t="s">
        <v>33</v>
      </c>
      <c r="F45" s="4">
        <v>2079</v>
      </c>
      <c r="G45" s="4">
        <v>2376</v>
      </c>
      <c r="H45" s="4">
        <v>2970</v>
      </c>
      <c r="I45" s="6"/>
      <c r="J45" s="5">
        <f>F45*I45</f>
        <v>0</v>
      </c>
    </row>
    <row r="46" spans="1:10" ht="13.9" customHeight="1" x14ac:dyDescent="0.4">
      <c r="A46" s="74" t="s">
        <v>34</v>
      </c>
      <c r="B46" s="75"/>
      <c r="C46" s="75"/>
      <c r="D46" s="75"/>
      <c r="E46" s="75"/>
      <c r="F46" s="76"/>
      <c r="G46" s="51"/>
      <c r="H46" s="51"/>
      <c r="I46" s="31">
        <f>SUM(I45)</f>
        <v>0</v>
      </c>
      <c r="J46" s="26">
        <f>SUM(J45)</f>
        <v>0</v>
      </c>
    </row>
    <row r="47" spans="1:10" ht="13.9" customHeight="1" x14ac:dyDescent="0.4">
      <c r="F47" s="7"/>
      <c r="G47" s="7"/>
      <c r="H47" s="7"/>
      <c r="I47" s="9"/>
      <c r="J47" s="10"/>
    </row>
    <row r="48" spans="1:10" ht="13.9" customHeight="1" x14ac:dyDescent="0.4">
      <c r="A48" s="70" t="s">
        <v>36</v>
      </c>
      <c r="B48" s="70"/>
      <c r="F48" s="7"/>
      <c r="G48" s="7"/>
      <c r="H48" s="7"/>
      <c r="I48" s="9"/>
      <c r="J48" s="10"/>
    </row>
    <row r="49" spans="1:10" ht="13.9" customHeight="1" x14ac:dyDescent="0.4">
      <c r="A49" s="3"/>
      <c r="B49" s="2" t="s">
        <v>7</v>
      </c>
      <c r="C49" s="1" t="s">
        <v>8</v>
      </c>
      <c r="D49" s="1" t="s">
        <v>3</v>
      </c>
      <c r="E49" s="1" t="s">
        <v>0</v>
      </c>
      <c r="F49" s="1" t="s">
        <v>80</v>
      </c>
      <c r="G49" s="1" t="s">
        <v>81</v>
      </c>
      <c r="H49" s="1" t="s">
        <v>82</v>
      </c>
      <c r="I49" s="1" t="s">
        <v>1</v>
      </c>
      <c r="J49" s="21" t="s">
        <v>66</v>
      </c>
    </row>
    <row r="50" spans="1:10" ht="13.9" customHeight="1" x14ac:dyDescent="0.4">
      <c r="A50" s="3"/>
      <c r="B50" s="2" t="s">
        <v>35</v>
      </c>
      <c r="C50" s="1" t="s">
        <v>9</v>
      </c>
      <c r="D50" s="1" t="s">
        <v>59</v>
      </c>
      <c r="E50" s="6"/>
      <c r="F50" s="4">
        <v>2824</v>
      </c>
      <c r="G50" s="4">
        <v>3228</v>
      </c>
      <c r="H50" s="4">
        <v>4035</v>
      </c>
      <c r="I50" s="6"/>
      <c r="J50" s="5">
        <f>F50*I50</f>
        <v>0</v>
      </c>
    </row>
    <row r="51" spans="1:10" ht="13.9" customHeight="1" x14ac:dyDescent="0.4">
      <c r="A51" s="74" t="s">
        <v>68</v>
      </c>
      <c r="B51" s="75"/>
      <c r="C51" s="75"/>
      <c r="D51" s="75"/>
      <c r="E51" s="75"/>
      <c r="F51" s="76"/>
      <c r="G51" s="51"/>
      <c r="H51" s="51"/>
      <c r="I51" s="31">
        <f>SUM(I50)</f>
        <v>0</v>
      </c>
      <c r="J51" s="26">
        <f>SUM(J50)</f>
        <v>0</v>
      </c>
    </row>
    <row r="52" spans="1:10" ht="13.9" customHeight="1" x14ac:dyDescent="0.4">
      <c r="F52" s="7"/>
      <c r="G52" s="7"/>
      <c r="H52" s="7"/>
      <c r="I52" s="9"/>
      <c r="J52" s="10"/>
    </row>
    <row r="53" spans="1:10" ht="13.9" customHeight="1" x14ac:dyDescent="0.4">
      <c r="A53" s="70" t="s">
        <v>38</v>
      </c>
      <c r="B53" s="70"/>
      <c r="F53" s="7"/>
      <c r="G53" s="7"/>
      <c r="H53" s="7"/>
      <c r="I53" s="9"/>
      <c r="J53" s="10"/>
    </row>
    <row r="54" spans="1:10" ht="13.9" customHeight="1" x14ac:dyDescent="0.4">
      <c r="A54" s="3"/>
      <c r="B54" s="2" t="s">
        <v>7</v>
      </c>
      <c r="C54" s="1" t="s">
        <v>8</v>
      </c>
      <c r="D54" s="1" t="s">
        <v>3</v>
      </c>
      <c r="E54" s="1" t="s">
        <v>0</v>
      </c>
      <c r="F54" s="1" t="s">
        <v>80</v>
      </c>
      <c r="G54" s="1" t="s">
        <v>81</v>
      </c>
      <c r="H54" s="1" t="s">
        <v>82</v>
      </c>
      <c r="I54" s="1" t="s">
        <v>1</v>
      </c>
      <c r="J54" s="21" t="s">
        <v>66</v>
      </c>
    </row>
    <row r="55" spans="1:10" ht="13.9" customHeight="1" x14ac:dyDescent="0.4">
      <c r="A55" s="3"/>
      <c r="B55" s="2" t="s">
        <v>45</v>
      </c>
      <c r="C55" s="1" t="s">
        <v>9</v>
      </c>
      <c r="D55" s="1" t="s">
        <v>43</v>
      </c>
      <c r="E55" s="3" t="s">
        <v>44</v>
      </c>
      <c r="F55" s="4">
        <v>5229</v>
      </c>
      <c r="G55" s="4">
        <v>5976</v>
      </c>
      <c r="H55" s="4">
        <v>7470</v>
      </c>
      <c r="I55" s="6"/>
      <c r="J55" s="5">
        <f>F55*I55</f>
        <v>0</v>
      </c>
    </row>
    <row r="56" spans="1:10" ht="13.9" customHeight="1" x14ac:dyDescent="0.4">
      <c r="A56" s="3"/>
      <c r="B56" s="2" t="s">
        <v>46</v>
      </c>
      <c r="C56" s="1" t="s">
        <v>9</v>
      </c>
      <c r="D56" s="1" t="s">
        <v>43</v>
      </c>
      <c r="E56" s="3" t="s">
        <v>44</v>
      </c>
      <c r="F56" s="4">
        <v>8599</v>
      </c>
      <c r="G56" s="4">
        <v>4380</v>
      </c>
      <c r="H56" s="4">
        <v>5475</v>
      </c>
      <c r="I56" s="6"/>
      <c r="J56" s="5">
        <f>F56*I56</f>
        <v>0</v>
      </c>
    </row>
    <row r="57" spans="1:10" ht="13.9" customHeight="1" x14ac:dyDescent="0.4">
      <c r="A57" s="3"/>
      <c r="B57" s="2" t="s">
        <v>62</v>
      </c>
      <c r="C57" s="1" t="s">
        <v>9</v>
      </c>
      <c r="D57" s="1" t="s">
        <v>61</v>
      </c>
      <c r="E57" s="3" t="s">
        <v>44</v>
      </c>
      <c r="F57" s="4">
        <v>3832</v>
      </c>
      <c r="G57" s="4">
        <v>9828</v>
      </c>
      <c r="H57" s="4">
        <v>12285</v>
      </c>
      <c r="I57" s="6"/>
      <c r="J57" s="5">
        <f>F57*I57</f>
        <v>0</v>
      </c>
    </row>
    <row r="58" spans="1:10" ht="13.9" customHeight="1" x14ac:dyDescent="0.4">
      <c r="A58" s="3"/>
      <c r="B58" s="2" t="s">
        <v>47</v>
      </c>
      <c r="C58" s="1" t="s">
        <v>9</v>
      </c>
      <c r="D58" s="1" t="s">
        <v>51</v>
      </c>
      <c r="E58" s="3" t="s">
        <v>44</v>
      </c>
      <c r="F58" s="4">
        <v>5481</v>
      </c>
      <c r="G58" s="4">
        <v>6264</v>
      </c>
      <c r="H58" s="4">
        <v>7830</v>
      </c>
      <c r="I58" s="6"/>
      <c r="J58" s="5">
        <f>F58*I58</f>
        <v>0</v>
      </c>
    </row>
    <row r="59" spans="1:10" ht="13.9" customHeight="1" x14ac:dyDescent="0.4">
      <c r="A59" s="3"/>
      <c r="B59" s="2" t="s">
        <v>49</v>
      </c>
      <c r="C59" s="1" t="s">
        <v>40</v>
      </c>
      <c r="D59" s="1" t="s">
        <v>50</v>
      </c>
      <c r="E59" s="3" t="s">
        <v>48</v>
      </c>
      <c r="F59" s="4">
        <v>5208</v>
      </c>
      <c r="G59" s="4">
        <v>5952</v>
      </c>
      <c r="H59" s="4">
        <v>7440</v>
      </c>
      <c r="I59" s="6"/>
      <c r="J59" s="5">
        <f>F59*I59</f>
        <v>0</v>
      </c>
    </row>
    <row r="60" spans="1:10" ht="13.9" customHeight="1" x14ac:dyDescent="0.4">
      <c r="A60" s="3"/>
      <c r="B60" s="2" t="s">
        <v>39</v>
      </c>
      <c r="C60" s="1" t="s">
        <v>40</v>
      </c>
      <c r="D60" s="1"/>
      <c r="E60" s="3" t="s">
        <v>56</v>
      </c>
      <c r="F60" s="4">
        <v>5754</v>
      </c>
      <c r="G60" s="4">
        <v>3300</v>
      </c>
      <c r="H60" s="4">
        <v>4125</v>
      </c>
      <c r="I60" s="6"/>
      <c r="J60" s="5">
        <f>INT(F60*I60)</f>
        <v>0</v>
      </c>
    </row>
    <row r="61" spans="1:10" ht="13.9" customHeight="1" x14ac:dyDescent="0.4">
      <c r="A61" s="3"/>
      <c r="B61" s="2" t="s">
        <v>42</v>
      </c>
      <c r="C61" s="1" t="s">
        <v>9</v>
      </c>
      <c r="D61" s="1" t="s">
        <v>60</v>
      </c>
      <c r="E61" s="3" t="s">
        <v>63</v>
      </c>
      <c r="F61" s="4">
        <v>2887</v>
      </c>
      <c r="G61" s="4">
        <v>6576</v>
      </c>
      <c r="H61" s="4">
        <v>8220</v>
      </c>
      <c r="I61" s="6"/>
      <c r="J61" s="5">
        <f>INT(F61*I61)</f>
        <v>0</v>
      </c>
    </row>
    <row r="62" spans="1:10" ht="13.9" customHeight="1" x14ac:dyDescent="0.4">
      <c r="A62" s="74" t="s">
        <v>41</v>
      </c>
      <c r="B62" s="75"/>
      <c r="C62" s="75"/>
      <c r="D62" s="75"/>
      <c r="E62" s="75"/>
      <c r="F62" s="76"/>
      <c r="G62" s="51"/>
      <c r="H62" s="51"/>
      <c r="I62" s="49">
        <f>SUM(I55:I61)</f>
        <v>0</v>
      </c>
      <c r="J62" s="36">
        <f>SUM(J55:J61)</f>
        <v>0</v>
      </c>
    </row>
    <row r="64" spans="1:10" ht="13.9" customHeight="1" x14ac:dyDescent="0.4">
      <c r="B64" s="18" t="s">
        <v>65</v>
      </c>
    </row>
    <row r="65" spans="1:10" ht="13.9" customHeight="1" thickBot="1" x14ac:dyDescent="0.45">
      <c r="B65" s="16" t="s">
        <v>71</v>
      </c>
      <c r="F65" s="37" t="s">
        <v>69</v>
      </c>
      <c r="G65" s="37"/>
      <c r="H65" s="37"/>
      <c r="I65" s="38">
        <f>I16+I23+I34+I39+I46+I51+I62</f>
        <v>0</v>
      </c>
      <c r="J65" s="39">
        <f>J16+J23+J34+J39+J46+J51+J62</f>
        <v>0</v>
      </c>
    </row>
    <row r="66" spans="1:10" ht="13.9" customHeight="1" thickTop="1" x14ac:dyDescent="0.4">
      <c r="A66" s="7"/>
      <c r="B66" s="11"/>
      <c r="E66" s="7"/>
      <c r="F66" s="40"/>
      <c r="G66" s="40"/>
      <c r="H66" s="40"/>
      <c r="I66" s="40"/>
      <c r="J66" s="41"/>
    </row>
    <row r="67" spans="1:10" ht="13.9" customHeight="1" thickBot="1" x14ac:dyDescent="0.45">
      <c r="A67" s="7"/>
      <c r="B67" s="79" t="s">
        <v>72</v>
      </c>
      <c r="C67" s="79"/>
      <c r="D67" s="79"/>
      <c r="F67" s="83" t="s">
        <v>67</v>
      </c>
      <c r="G67" s="83"/>
      <c r="H67" s="83"/>
      <c r="I67" s="83"/>
      <c r="J67" s="39">
        <f>INT(J65*0.08)</f>
        <v>0</v>
      </c>
    </row>
    <row r="68" spans="1:10" ht="13.9" customHeight="1" thickTop="1" x14ac:dyDescent="0.4">
      <c r="A68" s="7"/>
      <c r="B68" s="11"/>
      <c r="F68" s="42"/>
      <c r="G68" s="42"/>
      <c r="H68" s="42"/>
      <c r="I68" s="42"/>
      <c r="J68" s="7"/>
    </row>
    <row r="69" spans="1:10" ht="13.9" customHeight="1" x14ac:dyDescent="0.4">
      <c r="A69" s="7"/>
      <c r="B69" s="79" t="s">
        <v>73</v>
      </c>
      <c r="C69" s="79"/>
      <c r="D69" s="79"/>
      <c r="E69" s="79"/>
      <c r="F69" s="77" t="s">
        <v>70</v>
      </c>
      <c r="G69" s="77"/>
      <c r="H69" s="77"/>
      <c r="I69" s="77"/>
      <c r="J69" s="80">
        <f>SUM(J65:J67)</f>
        <v>0</v>
      </c>
    </row>
    <row r="70" spans="1:10" ht="13.9" customHeight="1" thickBot="1" x14ac:dyDescent="0.45">
      <c r="A70" s="7"/>
      <c r="B70" s="11"/>
      <c r="F70" s="78"/>
      <c r="G70" s="78"/>
      <c r="H70" s="78"/>
      <c r="I70" s="78"/>
      <c r="J70" s="81"/>
    </row>
    <row r="71" spans="1:10" ht="13.9" customHeight="1" thickTop="1" x14ac:dyDescent="0.4">
      <c r="A71" s="7"/>
      <c r="B71" s="69" t="s">
        <v>74</v>
      </c>
      <c r="C71" s="69"/>
      <c r="D71" s="69"/>
      <c r="E71" s="69"/>
    </row>
    <row r="72" spans="1:10" ht="13.9" customHeight="1" x14ac:dyDescent="0.4">
      <c r="A72" s="7"/>
      <c r="B72" s="11"/>
    </row>
    <row r="73" spans="1:10" ht="13.9" customHeight="1" x14ac:dyDescent="0.4">
      <c r="A73" s="7"/>
      <c r="B73" s="69" t="s">
        <v>75</v>
      </c>
      <c r="C73" s="69"/>
      <c r="D73" s="69"/>
      <c r="E73" s="69"/>
    </row>
    <row r="74" spans="1:10" ht="13.9" customHeight="1" x14ac:dyDescent="0.4">
      <c r="A74" s="7"/>
      <c r="B74" s="7"/>
      <c r="E74" s="7"/>
    </row>
  </sheetData>
  <mergeCells count="27">
    <mergeCell ref="A1:J1"/>
    <mergeCell ref="J69:J70"/>
    <mergeCell ref="E16:F16"/>
    <mergeCell ref="A34:F34"/>
    <mergeCell ref="B16:D16"/>
    <mergeCell ref="A23:F23"/>
    <mergeCell ref="A39:F39"/>
    <mergeCell ref="A46:F46"/>
    <mergeCell ref="A25:B25"/>
    <mergeCell ref="A36:B36"/>
    <mergeCell ref="A18:B18"/>
    <mergeCell ref="F67:I67"/>
    <mergeCell ref="B67:D67"/>
    <mergeCell ref="B8:E8"/>
    <mergeCell ref="B11:F11"/>
    <mergeCell ref="B71:E71"/>
    <mergeCell ref="B73:E73"/>
    <mergeCell ref="A43:B43"/>
    <mergeCell ref="A48:B48"/>
    <mergeCell ref="A3:B3"/>
    <mergeCell ref="B15:E15"/>
    <mergeCell ref="A41:J41"/>
    <mergeCell ref="A53:B53"/>
    <mergeCell ref="A51:F51"/>
    <mergeCell ref="A62:F62"/>
    <mergeCell ref="F69:I70"/>
    <mergeCell ref="B69:E69"/>
  </mergeCells>
  <phoneticPr fontId="2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abSelected="1" topLeftCell="A7" workbookViewId="0">
      <selection activeCell="A22" sqref="A22:H22"/>
    </sheetView>
  </sheetViews>
  <sheetFormatPr defaultColWidth="16.25" defaultRowHeight="20.45" customHeight="1" x14ac:dyDescent="0.4"/>
  <cols>
    <col min="1" max="1" width="2.25" style="14" customWidth="1"/>
    <col min="2" max="2" width="21.75" style="18" customWidth="1"/>
    <col min="3" max="3" width="7.625" style="7" customWidth="1"/>
    <col min="4" max="4" width="15.125" style="7" customWidth="1"/>
    <col min="5" max="5" width="5.75" style="9" customWidth="1"/>
    <col min="6" max="6" width="28.5" style="9" customWidth="1"/>
    <col min="7" max="7" width="4.875" style="9" customWidth="1"/>
    <col min="8" max="10" width="8.625" style="8" customWidth="1"/>
    <col min="11" max="11" width="5.25" style="7" customWidth="1"/>
    <col min="12" max="12" width="11.375" style="9" customWidth="1"/>
    <col min="13" max="13" width="10.125" style="10" customWidth="1"/>
    <col min="14" max="16384" width="16.25" style="7"/>
  </cols>
  <sheetData>
    <row r="1" spans="1:13" ht="20.45" customHeight="1" x14ac:dyDescent="0.4">
      <c r="A1" s="90" t="s">
        <v>176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20.45" customHeigh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9"/>
    </row>
    <row r="3" spans="1:13" ht="20.45" customHeight="1" x14ac:dyDescent="0.4">
      <c r="A3" s="85" t="s">
        <v>175</v>
      </c>
      <c r="B3" s="85"/>
      <c r="C3" s="15"/>
      <c r="D3" s="15"/>
      <c r="E3" s="34"/>
      <c r="F3" s="15"/>
      <c r="G3" s="28"/>
      <c r="H3" s="52"/>
      <c r="I3" s="52"/>
      <c r="J3" s="52"/>
    </row>
    <row r="4" spans="1:13" s="11" customFormat="1" ht="20.45" customHeight="1" x14ac:dyDescent="0.4">
      <c r="A4" s="2"/>
      <c r="B4" s="2" t="s">
        <v>7</v>
      </c>
      <c r="C4" s="1" t="s">
        <v>8</v>
      </c>
      <c r="D4" s="1" t="s">
        <v>3</v>
      </c>
      <c r="E4" s="1" t="s">
        <v>84</v>
      </c>
      <c r="F4" s="1" t="s">
        <v>0</v>
      </c>
      <c r="G4" s="1" t="s">
        <v>83</v>
      </c>
      <c r="H4" s="1" t="s">
        <v>80</v>
      </c>
      <c r="I4" s="1" t="s">
        <v>81</v>
      </c>
      <c r="J4" s="1" t="s">
        <v>82</v>
      </c>
      <c r="K4" s="1" t="s">
        <v>1</v>
      </c>
      <c r="L4" s="21" t="s">
        <v>66</v>
      </c>
    </row>
    <row r="5" spans="1:13" ht="20.45" customHeight="1" x14ac:dyDescent="0.4">
      <c r="A5" s="6">
        <v>1</v>
      </c>
      <c r="B5" s="2" t="s">
        <v>90</v>
      </c>
      <c r="C5" s="1" t="s">
        <v>9</v>
      </c>
      <c r="D5" s="2" t="s">
        <v>170</v>
      </c>
      <c r="E5" s="1" t="s">
        <v>95</v>
      </c>
      <c r="F5" s="22" t="s">
        <v>169</v>
      </c>
      <c r="G5" s="1">
        <v>3</v>
      </c>
      <c r="H5" s="4">
        <v>8970</v>
      </c>
      <c r="I5" s="4">
        <v>9750</v>
      </c>
      <c r="J5" s="4">
        <v>10920</v>
      </c>
      <c r="K5" s="1">
        <v>0</v>
      </c>
      <c r="L5" s="5">
        <f>H5*K5</f>
        <v>0</v>
      </c>
      <c r="M5" s="7"/>
    </row>
    <row r="6" spans="1:13" ht="20.45" customHeight="1" x14ac:dyDescent="0.4">
      <c r="A6" s="6">
        <v>2</v>
      </c>
      <c r="B6" s="2" t="s">
        <v>142</v>
      </c>
      <c r="C6" s="1" t="s">
        <v>9</v>
      </c>
      <c r="D6" s="2" t="s">
        <v>91</v>
      </c>
      <c r="E6" s="1" t="s">
        <v>164</v>
      </c>
      <c r="F6" s="22" t="s">
        <v>168</v>
      </c>
      <c r="G6" s="1">
        <v>3</v>
      </c>
      <c r="H6" s="4">
        <v>15410</v>
      </c>
      <c r="I6" s="4">
        <v>16750</v>
      </c>
      <c r="J6" s="4">
        <v>18760</v>
      </c>
      <c r="K6" s="1">
        <v>0</v>
      </c>
      <c r="L6" s="5">
        <f t="shared" ref="L6:L7" si="0">H6*K6</f>
        <v>0</v>
      </c>
      <c r="M6" s="7"/>
    </row>
    <row r="7" spans="1:13" ht="20.45" customHeight="1" x14ac:dyDescent="0.4">
      <c r="A7" s="6">
        <v>3</v>
      </c>
      <c r="B7" s="2" t="s">
        <v>136</v>
      </c>
      <c r="C7" s="1" t="s">
        <v>9</v>
      </c>
      <c r="D7" s="1" t="s">
        <v>129</v>
      </c>
      <c r="E7" s="1" t="s">
        <v>130</v>
      </c>
      <c r="F7" s="2" t="s">
        <v>137</v>
      </c>
      <c r="G7" s="1">
        <v>2</v>
      </c>
      <c r="H7" s="4">
        <v>2990</v>
      </c>
      <c r="I7" s="4">
        <v>3250</v>
      </c>
      <c r="J7" s="4">
        <v>3640</v>
      </c>
      <c r="K7" s="6">
        <v>0</v>
      </c>
      <c r="L7" s="5">
        <f t="shared" si="0"/>
        <v>0</v>
      </c>
      <c r="M7" s="7"/>
    </row>
    <row r="8" spans="1:13" ht="20.45" customHeight="1" x14ac:dyDescent="0.4">
      <c r="A8" s="24"/>
      <c r="B8" s="82"/>
      <c r="C8" s="82"/>
      <c r="D8" s="82"/>
      <c r="E8" s="54"/>
      <c r="F8" s="75" t="s">
        <v>13</v>
      </c>
      <c r="G8" s="75"/>
      <c r="H8" s="76"/>
      <c r="I8" s="68"/>
      <c r="J8" s="68"/>
      <c r="K8" s="25">
        <f>SUM(K5:K7)</f>
        <v>0</v>
      </c>
      <c r="L8" s="26">
        <f>SUM(L5:L7)</f>
        <v>0</v>
      </c>
      <c r="M8" s="7"/>
    </row>
    <row r="9" spans="1:13" ht="20.45" customHeight="1" x14ac:dyDescent="0.4">
      <c r="A9" s="92" t="s">
        <v>141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28"/>
    </row>
    <row r="10" spans="1:13" ht="20.45" customHeight="1" x14ac:dyDescent="0.4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28"/>
    </row>
    <row r="11" spans="1:13" ht="20.45" customHeight="1" x14ac:dyDescent="0.4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8"/>
    </row>
    <row r="12" spans="1:13" ht="20.45" customHeight="1" x14ac:dyDescent="0.4">
      <c r="A12" s="85" t="s">
        <v>134</v>
      </c>
      <c r="B12" s="85"/>
      <c r="H12" s="7"/>
      <c r="I12" s="7"/>
      <c r="J12" s="7"/>
      <c r="K12" s="9"/>
      <c r="L12" s="10"/>
      <c r="M12" s="11"/>
    </row>
    <row r="13" spans="1:13" ht="20.45" customHeight="1" x14ac:dyDescent="0.4">
      <c r="A13" s="3"/>
      <c r="B13" s="2" t="s">
        <v>7</v>
      </c>
      <c r="C13" s="1" t="s">
        <v>8</v>
      </c>
      <c r="D13" s="60" t="s">
        <v>103</v>
      </c>
      <c r="E13" s="1" t="s">
        <v>85</v>
      </c>
      <c r="F13" s="1" t="s">
        <v>0</v>
      </c>
      <c r="G13" s="1" t="s">
        <v>83</v>
      </c>
      <c r="H13" s="1" t="s">
        <v>80</v>
      </c>
      <c r="I13" s="1" t="s">
        <v>81</v>
      </c>
      <c r="J13" s="1" t="s">
        <v>82</v>
      </c>
      <c r="K13" s="1" t="s">
        <v>1</v>
      </c>
      <c r="L13" s="21" t="s">
        <v>66</v>
      </c>
      <c r="M13" s="7"/>
    </row>
    <row r="14" spans="1:13" ht="20.45" customHeight="1" x14ac:dyDescent="0.4">
      <c r="A14" s="3"/>
      <c r="B14" s="59" t="s">
        <v>97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/>
    </row>
    <row r="15" spans="1:13" ht="20.45" customHeight="1" x14ac:dyDescent="0.4">
      <c r="A15" s="6">
        <v>1</v>
      </c>
      <c r="B15" s="2" t="s">
        <v>135</v>
      </c>
      <c r="C15" s="1" t="s">
        <v>9</v>
      </c>
      <c r="D15" s="1" t="s">
        <v>104</v>
      </c>
      <c r="E15" s="1" t="s">
        <v>92</v>
      </c>
      <c r="F15" s="3" t="s">
        <v>99</v>
      </c>
      <c r="G15" s="1">
        <v>2</v>
      </c>
      <c r="H15" s="4">
        <v>8280</v>
      </c>
      <c r="I15" s="4">
        <v>9000</v>
      </c>
      <c r="J15" s="4">
        <v>10080</v>
      </c>
      <c r="K15" s="6">
        <f>フルハーネス注文書!I55</f>
        <v>0</v>
      </c>
      <c r="L15" s="5">
        <f>H15*K15</f>
        <v>0</v>
      </c>
      <c r="M15" s="11"/>
    </row>
    <row r="16" spans="1:13" ht="20.45" customHeight="1" x14ac:dyDescent="0.4">
      <c r="A16" s="6">
        <v>2</v>
      </c>
      <c r="B16" s="2" t="s">
        <v>107</v>
      </c>
      <c r="C16" s="1" t="s">
        <v>9</v>
      </c>
      <c r="D16" s="1" t="s">
        <v>109</v>
      </c>
      <c r="E16" s="1" t="s">
        <v>95</v>
      </c>
      <c r="F16" s="3" t="s">
        <v>101</v>
      </c>
      <c r="G16" s="1">
        <v>2</v>
      </c>
      <c r="H16" s="4">
        <v>11270</v>
      </c>
      <c r="I16" s="4">
        <v>12250</v>
      </c>
      <c r="J16" s="4">
        <v>13720</v>
      </c>
      <c r="K16" s="6">
        <f>フルハーネス注文書!I56</f>
        <v>0</v>
      </c>
      <c r="L16" s="5">
        <f t="shared" ref="L16:L18" si="1">H16*K16</f>
        <v>0</v>
      </c>
      <c r="M16" s="11"/>
    </row>
    <row r="17" spans="1:13" ht="20.45" customHeight="1" x14ac:dyDescent="0.4">
      <c r="A17" s="6">
        <v>3</v>
      </c>
      <c r="B17" s="2" t="s">
        <v>106</v>
      </c>
      <c r="C17" s="1" t="s">
        <v>9</v>
      </c>
      <c r="D17" s="1" t="s">
        <v>105</v>
      </c>
      <c r="E17" s="1" t="s">
        <v>86</v>
      </c>
      <c r="F17" s="3" t="s">
        <v>100</v>
      </c>
      <c r="G17" s="1">
        <v>2</v>
      </c>
      <c r="H17" s="4">
        <v>7360</v>
      </c>
      <c r="I17" s="4">
        <v>8000</v>
      </c>
      <c r="J17" s="4">
        <v>8960</v>
      </c>
      <c r="K17" s="6">
        <f>フルハーネス注文書!I56</f>
        <v>0</v>
      </c>
      <c r="L17" s="5">
        <f t="shared" si="1"/>
        <v>0</v>
      </c>
      <c r="M17" s="11"/>
    </row>
    <row r="18" spans="1:13" ht="20.45" customHeight="1" x14ac:dyDescent="0.4">
      <c r="A18" s="6">
        <v>4</v>
      </c>
      <c r="B18" s="2" t="s">
        <v>108</v>
      </c>
      <c r="C18" s="1" t="s">
        <v>102</v>
      </c>
      <c r="D18" s="1" t="s">
        <v>110</v>
      </c>
      <c r="E18" s="1" t="s">
        <v>111</v>
      </c>
      <c r="F18" s="3" t="s">
        <v>112</v>
      </c>
      <c r="G18" s="1">
        <v>2</v>
      </c>
      <c r="H18" s="4">
        <v>10925</v>
      </c>
      <c r="I18" s="4">
        <v>11875</v>
      </c>
      <c r="J18" s="4">
        <v>13300</v>
      </c>
      <c r="K18" s="6">
        <v>0</v>
      </c>
      <c r="L18" s="5">
        <f t="shared" si="1"/>
        <v>0</v>
      </c>
      <c r="M18" s="11"/>
    </row>
    <row r="19" spans="1:13" ht="20.45" customHeight="1" x14ac:dyDescent="0.4">
      <c r="A19" s="6"/>
      <c r="B19" s="59" t="s">
        <v>98</v>
      </c>
      <c r="C19" s="1"/>
      <c r="D19" s="1"/>
      <c r="E19" s="1"/>
      <c r="F19" s="3"/>
      <c r="G19" s="1"/>
      <c r="H19" s="4"/>
      <c r="I19" s="4"/>
      <c r="J19" s="4"/>
      <c r="K19" s="6"/>
      <c r="L19" s="5"/>
      <c r="M19" s="11"/>
    </row>
    <row r="20" spans="1:13" ht="20.45" customHeight="1" x14ac:dyDescent="0.4">
      <c r="A20" s="6">
        <v>5</v>
      </c>
      <c r="B20" s="2" t="s">
        <v>93</v>
      </c>
      <c r="C20" s="1" t="s">
        <v>9</v>
      </c>
      <c r="D20" s="1" t="s">
        <v>127</v>
      </c>
      <c r="E20" s="1" t="s">
        <v>182</v>
      </c>
      <c r="F20" s="3" t="s">
        <v>113</v>
      </c>
      <c r="G20" s="1">
        <v>2</v>
      </c>
      <c r="H20" s="4">
        <v>9890</v>
      </c>
      <c r="I20" s="4">
        <v>10750</v>
      </c>
      <c r="J20" s="4">
        <v>12040</v>
      </c>
      <c r="K20" s="6">
        <f>フルハーネス注文書!I56</f>
        <v>0</v>
      </c>
      <c r="L20" s="5">
        <f>H20*K20</f>
        <v>0</v>
      </c>
      <c r="M20" s="11"/>
    </row>
    <row r="21" spans="1:13" ht="20.45" customHeight="1" x14ac:dyDescent="0.4">
      <c r="A21" s="6">
        <v>6</v>
      </c>
      <c r="B21" s="2" t="s">
        <v>94</v>
      </c>
      <c r="C21" s="1" t="s">
        <v>9</v>
      </c>
      <c r="D21" s="1" t="s">
        <v>126</v>
      </c>
      <c r="E21" s="1" t="s">
        <v>183</v>
      </c>
      <c r="F21" s="3" t="s">
        <v>114</v>
      </c>
      <c r="G21" s="1">
        <v>2</v>
      </c>
      <c r="H21" s="4">
        <v>8395</v>
      </c>
      <c r="I21" s="4">
        <v>9125</v>
      </c>
      <c r="J21" s="4">
        <v>10220</v>
      </c>
      <c r="K21" s="6">
        <f>フルハーネス注文書!I57</f>
        <v>0</v>
      </c>
      <c r="L21" s="5">
        <f>H21*K21</f>
        <v>0</v>
      </c>
      <c r="M21" s="11"/>
    </row>
    <row r="22" spans="1:13" ht="20.45" customHeight="1" x14ac:dyDescent="0.4">
      <c r="A22" s="74" t="s">
        <v>128</v>
      </c>
      <c r="B22" s="75"/>
      <c r="C22" s="75"/>
      <c r="D22" s="75"/>
      <c r="E22" s="75"/>
      <c r="F22" s="75"/>
      <c r="G22" s="75"/>
      <c r="H22" s="76"/>
      <c r="I22" s="51"/>
      <c r="J22" s="51"/>
      <c r="K22" s="31">
        <f>SUM(K15:K21)</f>
        <v>0</v>
      </c>
      <c r="L22" s="36">
        <f>SUM(L15:L21)</f>
        <v>0</v>
      </c>
      <c r="M22" s="7"/>
    </row>
    <row r="23" spans="1:13" ht="20.45" customHeight="1" x14ac:dyDescent="0.4">
      <c r="A23" s="44"/>
      <c r="B23" s="44"/>
      <c r="C23" s="44"/>
      <c r="D23" s="44"/>
      <c r="E23" s="45"/>
      <c r="F23" s="44"/>
      <c r="G23" s="44"/>
      <c r="H23" s="44"/>
      <c r="I23" s="44"/>
      <c r="J23" s="44"/>
      <c r="K23" s="45"/>
      <c r="L23" s="53"/>
      <c r="M23" s="7"/>
    </row>
    <row r="24" spans="1:13" ht="20.45" customHeight="1" x14ac:dyDescent="0.4">
      <c r="A24" s="63"/>
      <c r="B24" s="63"/>
      <c r="C24" s="63"/>
      <c r="D24" s="63"/>
      <c r="E24" s="45"/>
      <c r="F24" s="63"/>
      <c r="G24" s="63"/>
      <c r="H24" s="63"/>
      <c r="I24" s="63"/>
      <c r="J24" s="63"/>
      <c r="K24" s="45"/>
      <c r="L24" s="53"/>
      <c r="M24" s="7"/>
    </row>
    <row r="25" spans="1:13" ht="20.45" customHeight="1" x14ac:dyDescent="0.4">
      <c r="A25" s="85" t="s">
        <v>96</v>
      </c>
      <c r="B25" s="85"/>
      <c r="H25" s="7"/>
      <c r="I25" s="7"/>
      <c r="J25" s="7"/>
      <c r="K25" s="9"/>
      <c r="L25" s="10"/>
      <c r="M25" s="11"/>
    </row>
    <row r="26" spans="1:13" ht="20.45" customHeight="1" x14ac:dyDescent="0.4">
      <c r="A26" s="3"/>
      <c r="B26" s="2" t="s">
        <v>7</v>
      </c>
      <c r="C26" s="1" t="s">
        <v>8</v>
      </c>
      <c r="D26" s="1" t="s">
        <v>124</v>
      </c>
      <c r="E26" s="1" t="s">
        <v>85</v>
      </c>
      <c r="F26" s="1" t="s">
        <v>0</v>
      </c>
      <c r="G26" s="1" t="s">
        <v>83</v>
      </c>
      <c r="H26" s="1" t="s">
        <v>80</v>
      </c>
      <c r="I26" s="1" t="s">
        <v>81</v>
      </c>
      <c r="J26" s="1" t="s">
        <v>82</v>
      </c>
      <c r="K26" s="1" t="s">
        <v>1</v>
      </c>
      <c r="L26" s="21" t="s">
        <v>66</v>
      </c>
      <c r="M26" s="7"/>
    </row>
    <row r="27" spans="1:13" ht="20.45" customHeight="1" x14ac:dyDescent="0.4">
      <c r="A27" s="6">
        <v>1</v>
      </c>
      <c r="B27" s="2" t="s">
        <v>115</v>
      </c>
      <c r="C27" s="1" t="s">
        <v>102</v>
      </c>
      <c r="D27" s="1" t="s">
        <v>116</v>
      </c>
      <c r="E27" s="1" t="s">
        <v>117</v>
      </c>
      <c r="F27" s="2" t="s">
        <v>139</v>
      </c>
      <c r="G27" s="1">
        <v>2</v>
      </c>
      <c r="H27" s="4">
        <v>2185</v>
      </c>
      <c r="I27" s="4">
        <v>2375</v>
      </c>
      <c r="J27" s="4">
        <v>2660</v>
      </c>
      <c r="K27" s="6">
        <v>0</v>
      </c>
      <c r="L27" s="5">
        <f>H27*K27</f>
        <v>0</v>
      </c>
      <c r="M27" s="7"/>
    </row>
    <row r="28" spans="1:13" ht="20.45" customHeight="1" x14ac:dyDescent="0.4">
      <c r="A28" s="6">
        <v>2</v>
      </c>
      <c r="B28" s="2" t="s">
        <v>118</v>
      </c>
      <c r="C28" s="1" t="s">
        <v>102</v>
      </c>
      <c r="D28" s="1" t="s">
        <v>119</v>
      </c>
      <c r="E28" s="1" t="s">
        <v>133</v>
      </c>
      <c r="F28" s="2" t="s">
        <v>120</v>
      </c>
      <c r="G28" s="1"/>
      <c r="H28" s="4">
        <v>1725</v>
      </c>
      <c r="I28" s="4">
        <v>1875</v>
      </c>
      <c r="J28" s="4">
        <v>2100</v>
      </c>
      <c r="K28" s="6">
        <v>0</v>
      </c>
      <c r="L28" s="5">
        <f t="shared" ref="L28:L37" si="2">H28*K28</f>
        <v>0</v>
      </c>
      <c r="M28" s="7"/>
    </row>
    <row r="29" spans="1:13" ht="20.45" customHeight="1" x14ac:dyDescent="0.4">
      <c r="A29" s="6">
        <v>3</v>
      </c>
      <c r="B29" s="2" t="s">
        <v>121</v>
      </c>
      <c r="C29" s="1" t="s">
        <v>122</v>
      </c>
      <c r="D29" s="1" t="s">
        <v>131</v>
      </c>
      <c r="E29" s="1" t="s">
        <v>125</v>
      </c>
      <c r="F29" s="2" t="s">
        <v>140</v>
      </c>
      <c r="G29" s="1"/>
      <c r="H29" s="4">
        <v>2070</v>
      </c>
      <c r="I29" s="4">
        <v>2250</v>
      </c>
      <c r="J29" s="4">
        <v>2520</v>
      </c>
      <c r="K29" s="6">
        <v>0</v>
      </c>
      <c r="L29" s="5">
        <f t="shared" si="2"/>
        <v>0</v>
      </c>
      <c r="M29" s="7"/>
    </row>
    <row r="30" spans="1:13" ht="20.45" customHeight="1" x14ac:dyDescent="0.4">
      <c r="A30" s="6">
        <v>7</v>
      </c>
      <c r="B30" s="2" t="s">
        <v>152</v>
      </c>
      <c r="C30" s="1" t="s">
        <v>9</v>
      </c>
      <c r="D30" s="1" t="s">
        <v>149</v>
      </c>
      <c r="E30" s="1" t="s">
        <v>167</v>
      </c>
      <c r="F30" s="3" t="s">
        <v>163</v>
      </c>
      <c r="G30" s="1"/>
      <c r="H30" s="4">
        <v>690</v>
      </c>
      <c r="I30" s="4">
        <v>750</v>
      </c>
      <c r="J30" s="4">
        <v>840</v>
      </c>
      <c r="K30" s="6">
        <v>0</v>
      </c>
      <c r="L30" s="5">
        <f t="shared" si="2"/>
        <v>0</v>
      </c>
      <c r="M30" s="11"/>
    </row>
    <row r="31" spans="1:13" ht="20.45" customHeight="1" x14ac:dyDescent="0.4">
      <c r="A31" s="6">
        <v>4</v>
      </c>
      <c r="B31" s="2" t="s">
        <v>138</v>
      </c>
      <c r="C31" s="1" t="s">
        <v>157</v>
      </c>
      <c r="D31" s="1" t="s">
        <v>132</v>
      </c>
      <c r="E31" s="1" t="s">
        <v>123</v>
      </c>
      <c r="F31" s="2" t="s">
        <v>166</v>
      </c>
      <c r="G31" s="1"/>
      <c r="H31" s="4">
        <v>2300</v>
      </c>
      <c r="I31" s="4">
        <v>2500</v>
      </c>
      <c r="J31" s="4">
        <v>2800</v>
      </c>
      <c r="K31" s="6">
        <v>0</v>
      </c>
      <c r="L31" s="5">
        <f t="shared" si="2"/>
        <v>0</v>
      </c>
      <c r="M31" s="7"/>
    </row>
    <row r="32" spans="1:13" ht="20.45" customHeight="1" x14ac:dyDescent="0.4">
      <c r="A32" s="6">
        <v>5</v>
      </c>
      <c r="B32" s="2" t="s">
        <v>143</v>
      </c>
      <c r="C32" s="1" t="s">
        <v>9</v>
      </c>
      <c r="D32" s="1" t="s">
        <v>148</v>
      </c>
      <c r="E32" s="1" t="s">
        <v>145</v>
      </c>
      <c r="F32" s="3" t="s">
        <v>165</v>
      </c>
      <c r="G32" s="1"/>
      <c r="H32" s="4">
        <v>2070</v>
      </c>
      <c r="I32" s="4">
        <v>2250</v>
      </c>
      <c r="J32" s="4">
        <v>2520</v>
      </c>
      <c r="K32" s="6">
        <v>0</v>
      </c>
      <c r="L32" s="5">
        <f t="shared" si="2"/>
        <v>0</v>
      </c>
      <c r="M32" s="7"/>
    </row>
    <row r="33" spans="1:13" ht="20.45" customHeight="1" x14ac:dyDescent="0.4">
      <c r="A33" s="6">
        <v>6</v>
      </c>
      <c r="B33" s="2" t="s">
        <v>144</v>
      </c>
      <c r="C33" s="1" t="s">
        <v>9</v>
      </c>
      <c r="D33" s="1" t="s">
        <v>147</v>
      </c>
      <c r="E33" s="1" t="s">
        <v>146</v>
      </c>
      <c r="F33" s="3" t="s">
        <v>150</v>
      </c>
      <c r="G33" s="1"/>
      <c r="H33" s="4">
        <v>2990</v>
      </c>
      <c r="I33" s="4">
        <v>3250</v>
      </c>
      <c r="J33" s="4">
        <v>3640</v>
      </c>
      <c r="K33" s="6">
        <v>0</v>
      </c>
      <c r="L33" s="5">
        <f t="shared" si="2"/>
        <v>0</v>
      </c>
      <c r="M33" s="11"/>
    </row>
    <row r="34" spans="1:13" ht="20.45" customHeight="1" x14ac:dyDescent="0.4">
      <c r="A34" s="6">
        <v>8</v>
      </c>
      <c r="B34" s="2" t="s">
        <v>151</v>
      </c>
      <c r="C34" s="1" t="s">
        <v>156</v>
      </c>
      <c r="D34" s="1" t="s">
        <v>158</v>
      </c>
      <c r="E34" s="1" t="s">
        <v>160</v>
      </c>
      <c r="F34" s="3" t="s">
        <v>178</v>
      </c>
      <c r="G34" s="1">
        <v>9</v>
      </c>
      <c r="H34" s="4">
        <v>59340</v>
      </c>
      <c r="I34" s="4">
        <v>4500</v>
      </c>
      <c r="J34" s="4">
        <v>72240</v>
      </c>
      <c r="K34" s="6">
        <v>0</v>
      </c>
      <c r="L34" s="5">
        <f t="shared" si="2"/>
        <v>0</v>
      </c>
      <c r="M34" s="11"/>
    </row>
    <row r="35" spans="1:13" ht="20.45" customHeight="1" x14ac:dyDescent="0.4">
      <c r="A35" s="6">
        <v>9</v>
      </c>
      <c r="B35" s="2" t="s">
        <v>153</v>
      </c>
      <c r="C35" s="1" t="s">
        <v>156</v>
      </c>
      <c r="D35" s="1" t="s">
        <v>158</v>
      </c>
      <c r="E35" s="1" t="s">
        <v>160</v>
      </c>
      <c r="F35" s="3" t="s">
        <v>179</v>
      </c>
      <c r="G35" s="1">
        <v>9</v>
      </c>
      <c r="H35" s="4">
        <v>65550</v>
      </c>
      <c r="I35" s="4">
        <v>71250</v>
      </c>
      <c r="J35" s="4">
        <v>79800</v>
      </c>
      <c r="K35" s="6">
        <v>0</v>
      </c>
      <c r="L35" s="5">
        <f t="shared" si="2"/>
        <v>0</v>
      </c>
      <c r="M35" s="11"/>
    </row>
    <row r="36" spans="1:13" ht="20.45" customHeight="1" x14ac:dyDescent="0.4">
      <c r="A36" s="6">
        <v>10</v>
      </c>
      <c r="B36" s="2" t="s">
        <v>154</v>
      </c>
      <c r="C36" s="1" t="s">
        <v>156</v>
      </c>
      <c r="D36" s="1" t="s">
        <v>159</v>
      </c>
      <c r="E36" s="1" t="s">
        <v>161</v>
      </c>
      <c r="F36" s="3" t="s">
        <v>180</v>
      </c>
      <c r="G36" s="1">
        <v>9</v>
      </c>
      <c r="H36" s="4">
        <v>103960</v>
      </c>
      <c r="I36" s="4">
        <v>113000</v>
      </c>
      <c r="J36" s="4">
        <v>126560</v>
      </c>
      <c r="K36" s="6">
        <v>0</v>
      </c>
      <c r="L36" s="5">
        <f t="shared" si="2"/>
        <v>0</v>
      </c>
      <c r="M36" s="11"/>
    </row>
    <row r="37" spans="1:13" ht="20.45" customHeight="1" x14ac:dyDescent="0.4">
      <c r="A37" s="6">
        <v>11</v>
      </c>
      <c r="B37" s="2" t="s">
        <v>155</v>
      </c>
      <c r="C37" s="1" t="s">
        <v>156</v>
      </c>
      <c r="D37" s="1" t="s">
        <v>159</v>
      </c>
      <c r="E37" s="1" t="s">
        <v>162</v>
      </c>
      <c r="F37" s="3" t="s">
        <v>181</v>
      </c>
      <c r="G37" s="1">
        <v>9</v>
      </c>
      <c r="H37" s="4">
        <v>115460</v>
      </c>
      <c r="I37" s="4">
        <v>125500</v>
      </c>
      <c r="J37" s="4">
        <v>140560</v>
      </c>
      <c r="K37" s="6">
        <v>0</v>
      </c>
      <c r="L37" s="5">
        <f t="shared" si="2"/>
        <v>0</v>
      </c>
      <c r="M37" s="11"/>
    </row>
    <row r="38" spans="1:13" ht="20.45" customHeight="1" x14ac:dyDescent="0.4">
      <c r="A38" s="74"/>
      <c r="B38" s="75"/>
      <c r="C38" s="75"/>
      <c r="D38" s="75"/>
      <c r="E38" s="75"/>
      <c r="F38" s="75"/>
      <c r="G38" s="75"/>
      <c r="H38" s="76"/>
      <c r="I38" s="57"/>
      <c r="J38" s="57"/>
      <c r="K38" s="31">
        <f>SUM(K27:K37)</f>
        <v>0</v>
      </c>
      <c r="L38" s="36">
        <f>SUM(L27:L37)</f>
        <v>0</v>
      </c>
      <c r="M38" s="7"/>
    </row>
    <row r="39" spans="1:13" ht="11.25" customHeight="1" x14ac:dyDescent="0.4">
      <c r="A39" s="44"/>
      <c r="B39" s="44"/>
      <c r="C39" s="44"/>
      <c r="D39" s="44"/>
      <c r="E39" s="45"/>
      <c r="F39" s="44"/>
      <c r="G39" s="44"/>
      <c r="H39" s="44"/>
      <c r="I39" s="44"/>
      <c r="J39" s="44"/>
      <c r="K39" s="45"/>
      <c r="L39" s="53"/>
      <c r="M39" s="7"/>
    </row>
    <row r="40" spans="1:13" ht="20.45" customHeight="1" x14ac:dyDescent="0.4">
      <c r="B40" s="18" t="s">
        <v>65</v>
      </c>
      <c r="M40" s="7"/>
    </row>
    <row r="41" spans="1:13" ht="20.45" customHeight="1" x14ac:dyDescent="0.4">
      <c r="B41" s="43" t="s">
        <v>71</v>
      </c>
      <c r="H41" s="45"/>
      <c r="I41" s="45"/>
      <c r="J41" s="45"/>
      <c r="K41" s="61"/>
      <c r="L41" s="62"/>
      <c r="M41" s="7"/>
    </row>
    <row r="42" spans="1:13" ht="18" customHeight="1" x14ac:dyDescent="0.4">
      <c r="A42" s="7"/>
      <c r="B42" s="11"/>
      <c r="F42" s="7"/>
      <c r="H42" s="40"/>
      <c r="I42" s="40"/>
      <c r="J42" s="40"/>
      <c r="K42" s="40"/>
      <c r="L42" s="41"/>
      <c r="M42" s="7"/>
    </row>
    <row r="43" spans="1:13" ht="20.45" customHeight="1" x14ac:dyDescent="0.4">
      <c r="A43" s="7"/>
      <c r="B43" s="79" t="s">
        <v>72</v>
      </c>
      <c r="C43" s="79"/>
      <c r="D43" s="79"/>
      <c r="E43" s="48"/>
      <c r="H43" s="64"/>
      <c r="I43" s="64"/>
      <c r="J43" s="64"/>
      <c r="K43" s="64"/>
      <c r="L43" s="62"/>
      <c r="M43" s="7"/>
    </row>
    <row r="44" spans="1:13" ht="18" customHeight="1" x14ac:dyDescent="0.4">
      <c r="A44" s="7"/>
      <c r="B44" s="11"/>
      <c r="H44" s="65"/>
      <c r="I44" s="65"/>
      <c r="J44" s="65"/>
      <c r="K44" s="65"/>
      <c r="L44" s="65"/>
    </row>
    <row r="45" spans="1:13" ht="20.45" customHeight="1" x14ac:dyDescent="0.4">
      <c r="A45" s="7"/>
      <c r="B45" s="79" t="s">
        <v>173</v>
      </c>
      <c r="C45" s="79"/>
      <c r="D45" s="79"/>
      <c r="E45" s="79"/>
      <c r="F45" s="79"/>
      <c r="G45" s="48"/>
      <c r="H45" s="77" t="s">
        <v>177</v>
      </c>
      <c r="I45" s="77"/>
      <c r="J45" s="77"/>
      <c r="K45" s="77"/>
      <c r="L45" s="80">
        <f>SUM(L8+L22+L38)</f>
        <v>0</v>
      </c>
    </row>
    <row r="46" spans="1:13" ht="20.45" customHeight="1" thickBot="1" x14ac:dyDescent="0.45">
      <c r="A46" s="7"/>
      <c r="B46" s="11"/>
      <c r="H46" s="78"/>
      <c r="I46" s="78"/>
      <c r="J46" s="78"/>
      <c r="K46" s="78"/>
      <c r="L46" s="81"/>
    </row>
    <row r="47" spans="1:13" ht="20.45" customHeight="1" thickTop="1" x14ac:dyDescent="0.4">
      <c r="A47" s="7"/>
      <c r="B47" s="69" t="s">
        <v>174</v>
      </c>
      <c r="C47" s="69"/>
      <c r="D47" s="69"/>
      <c r="E47" s="69"/>
      <c r="F47" s="69"/>
      <c r="G47" s="28"/>
      <c r="H47" s="86" t="s">
        <v>172</v>
      </c>
      <c r="I47" s="87"/>
      <c r="J47" s="87"/>
      <c r="K47" s="87"/>
      <c r="L47" s="87"/>
    </row>
    <row r="48" spans="1:13" ht="18" customHeight="1" x14ac:dyDescent="0.4">
      <c r="A48" s="7"/>
      <c r="B48" s="11"/>
      <c r="H48" s="88" t="s">
        <v>171</v>
      </c>
      <c r="I48" s="89"/>
      <c r="J48" s="89"/>
      <c r="K48" s="89"/>
      <c r="L48" s="89"/>
    </row>
    <row r="49" spans="1:7" ht="20.45" customHeight="1" x14ac:dyDescent="0.4">
      <c r="A49" s="7"/>
      <c r="B49" s="69" t="s">
        <v>75</v>
      </c>
      <c r="C49" s="69"/>
      <c r="D49" s="69"/>
      <c r="E49" s="69"/>
      <c r="F49" s="69"/>
      <c r="G49" s="28"/>
    </row>
    <row r="50" spans="1:7" ht="20.45" customHeight="1" x14ac:dyDescent="0.4">
      <c r="A50" s="7"/>
      <c r="B50" s="7"/>
      <c r="F50" s="7"/>
    </row>
  </sheetData>
  <mergeCells count="18">
    <mergeCell ref="A12:B12"/>
    <mergeCell ref="A1:L1"/>
    <mergeCell ref="A3:B3"/>
    <mergeCell ref="B8:D8"/>
    <mergeCell ref="F8:H8"/>
    <mergeCell ref="A2:L2"/>
    <mergeCell ref="A9:L9"/>
    <mergeCell ref="B47:F47"/>
    <mergeCell ref="B49:F49"/>
    <mergeCell ref="A22:H22"/>
    <mergeCell ref="B43:D43"/>
    <mergeCell ref="B45:F45"/>
    <mergeCell ref="H45:K46"/>
    <mergeCell ref="A25:B25"/>
    <mergeCell ref="A38:H38"/>
    <mergeCell ref="H47:L47"/>
    <mergeCell ref="L45:L46"/>
    <mergeCell ref="H48:L48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フルハーネス注文書</vt:lpstr>
      <vt:lpstr>フルハーネス仕入頒布価格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2019-06-18T01:24:52Z</cp:lastPrinted>
  <dcterms:created xsi:type="dcterms:W3CDTF">2018-03-01T03:39:33Z</dcterms:created>
  <dcterms:modified xsi:type="dcterms:W3CDTF">2019-06-18T03:03:41Z</dcterms:modified>
</cp:coreProperties>
</file>